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3A54D9E0-0F0A-416F-AC08-B361BB535062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definedNames>
    <definedName name="_xlnm.Print_Area" localSheetId="0">звіт!$A$1:$M$95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7" i="2" l="1"/>
  <c r="K68" i="2"/>
  <c r="M68" i="2"/>
  <c r="K69" i="2"/>
  <c r="M69" i="2"/>
  <c r="K70" i="2"/>
  <c r="M70" i="2" s="1"/>
  <c r="K71" i="2"/>
  <c r="M71" i="2" s="1"/>
  <c r="K67" i="2"/>
  <c r="M67" i="2"/>
  <c r="I65" i="2"/>
  <c r="H65" i="2"/>
  <c r="K65" i="2" s="1"/>
  <c r="J65" i="2"/>
  <c r="M65" i="2" s="1"/>
  <c r="K62" i="2"/>
  <c r="M62" i="2"/>
  <c r="K61" i="2"/>
  <c r="M61" i="2" s="1"/>
  <c r="J62" i="2"/>
  <c r="J61" i="2"/>
  <c r="J60" i="2"/>
  <c r="K60" i="2" s="1"/>
  <c r="M60" i="2" s="1"/>
  <c r="K52" i="2"/>
  <c r="M52" i="2" s="1"/>
  <c r="K53" i="2"/>
  <c r="M53" i="2"/>
  <c r="K54" i="2"/>
  <c r="M54" i="2"/>
  <c r="K55" i="2"/>
  <c r="M55" i="2"/>
  <c r="K56" i="2"/>
  <c r="M56" i="2" s="1"/>
  <c r="K57" i="2"/>
  <c r="M57" i="2"/>
  <c r="K51" i="2"/>
  <c r="M51" i="2"/>
  <c r="J52" i="2"/>
  <c r="J53" i="2"/>
  <c r="J54" i="2"/>
  <c r="J55" i="2"/>
  <c r="J56" i="2"/>
  <c r="J57" i="2"/>
  <c r="J51" i="2"/>
  <c r="H27" i="2"/>
  <c r="K27" i="2" s="1"/>
  <c r="H26" i="2"/>
  <c r="H29" i="2" s="1"/>
  <c r="K29" i="2" s="1"/>
  <c r="J27" i="2"/>
  <c r="I27" i="2"/>
  <c r="G61" i="2"/>
  <c r="G62" i="2"/>
  <c r="G66" i="2"/>
  <c r="G67" i="2"/>
  <c r="G68" i="2"/>
  <c r="G69" i="2"/>
  <c r="G70" i="2"/>
  <c r="G71" i="2"/>
  <c r="G65" i="2"/>
  <c r="G60" i="2"/>
  <c r="G51" i="2"/>
  <c r="G52" i="2"/>
  <c r="G53" i="2"/>
  <c r="G54" i="2"/>
  <c r="G55" i="2"/>
  <c r="G56" i="2"/>
  <c r="G57" i="2"/>
  <c r="G50" i="2"/>
  <c r="E27" i="2"/>
  <c r="E26" i="2"/>
  <c r="J26" i="2"/>
  <c r="I26" i="2"/>
  <c r="L65" i="2"/>
  <c r="G29" i="2"/>
  <c r="J29" i="2" s="1"/>
  <c r="F29" i="2"/>
  <c r="D29" i="2"/>
  <c r="E29" i="2"/>
  <c r="C29" i="2"/>
  <c r="I29" i="2"/>
  <c r="K26" i="2" l="1"/>
</calcChain>
</file>

<file path=xl/sharedStrings.xml><?xml version="1.0" encoding="utf-8"?>
<sst xmlns="http://schemas.openxmlformats.org/spreadsheetml/2006/main" count="187" uniqueCount="100">
  <si>
    <t>1.</t>
  </si>
  <si>
    <t>(КТПКВК МБ)</t>
  </si>
  <si>
    <t>2.</t>
  </si>
  <si>
    <t>3.</t>
  </si>
  <si>
    <t>(КФКВК)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</si>
  <si>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</si>
  <si>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</si>
  <si>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</si>
  <si>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</si>
  <si>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</si>
  <si>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</si>
  <si>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</si>
  <si>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</si>
  <si>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</si>
  <si>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</si>
  <si>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</si>
  <si>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</si>
  <si>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</si>
  <si>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</si>
  <si>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</si>
  <si>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</si>
  <si>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</si>
  <si>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</si>
  <si>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</si>
  <si>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</si>
  <si>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</si>
  <si>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</si>
  <si>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</si>
  <si>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</si>
  <si>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</si>
  <si>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</si>
  <si>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</si>
  <si>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</si>
  <si>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</si>
  <si>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</si>
  <si>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</si>
  <si>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Н.І.ФЕДОРУЦА</t>
  </si>
  <si>
    <t>од.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</si>
  <si>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розвитку.</t>
  </si>
  <si>
    <t>кількість установ</t>
  </si>
  <si>
    <t>форма №3-4</t>
  </si>
  <si>
    <t>кількість штатних одиниць, в т.ч.</t>
  </si>
  <si>
    <t>осіб</t>
  </si>
  <si>
    <t>лікарі</t>
  </si>
  <si>
    <t>практичні психологи</t>
  </si>
  <si>
    <t>педагогічний персонал</t>
  </si>
  <si>
    <t>середній медперсонал</t>
  </si>
  <si>
    <t>молодший медперсонал</t>
  </si>
  <si>
    <t>інші спеціалісти</t>
  </si>
  <si>
    <t>інші працівники</t>
  </si>
  <si>
    <t>У звʼязу з неповною  заповненістю ліжок  підопічним  установи  виникли вакантні місця по посадових одиницях.</t>
  </si>
  <si>
    <t>кількість місць в установі</t>
  </si>
  <si>
    <t>ліжок</t>
  </si>
  <si>
    <t>форма 3 ДБІ</t>
  </si>
  <si>
    <t>кількість користувачів послуг</t>
  </si>
  <si>
    <t>кількість ліжко-днів</t>
  </si>
  <si>
    <t>ліжко-днів</t>
  </si>
  <si>
    <t>Витрати на утримання з розрахунку на одного користувача на рік</t>
  </si>
  <si>
    <t xml:space="preserve">грн. </t>
  </si>
  <si>
    <t>розрахунок</t>
  </si>
  <si>
    <t>Чисельність користувачів послуг відносно чисельності фахових спеціалістів, на одного фахівця</t>
  </si>
  <si>
    <t>мінімальний час очікування на надання послуг з моменту звернення</t>
  </si>
  <si>
    <t>місяців</t>
  </si>
  <si>
    <t>х</t>
  </si>
  <si>
    <t>максимальний час очікування на надання послуг з моменту звернення</t>
  </si>
  <si>
    <t>частка користувачів послуг відносно кількості осіб, які потребують цих послуг</t>
  </si>
  <si>
    <t>%</t>
  </si>
  <si>
    <t>житлова площа на одного користувача</t>
  </si>
  <si>
    <t>кв.м</t>
  </si>
  <si>
    <t>тиждень</t>
  </si>
  <si>
    <t>місяць</t>
  </si>
  <si>
    <t>Начальник управління в справах фінансів - головний бухгалтер</t>
  </si>
  <si>
    <t>Відхилення касових показників від фактичних по загальному фонду склалися у звязку з економним витрачанням використання енергоносіїв по підвідомчих установах по спеціальному фонду на виконання касових та затверджених показників вплинули залишки на рахунках установ, які переходять по використанню на настуний бюджетний рік.</t>
  </si>
  <si>
    <t>08</t>
  </si>
  <si>
    <t>081</t>
  </si>
  <si>
    <t>0813101</t>
  </si>
  <si>
    <t>Видатки (надані кредити з бюджету)та напрями використання бюджетних коштівза бюджетною програмою</t>
  </si>
  <si>
    <t>гривень</t>
  </si>
  <si>
    <t>8.</t>
  </si>
  <si>
    <t>Завдання</t>
  </si>
  <si>
    <t>Забезпечення соціальними послугами в дитячих будинках-інтернатах .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</si>
  <si>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</si>
  <si>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</si>
  <si>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</si>
  <si>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</si>
  <si>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О. В. АНДРІЇВА</t>
  </si>
  <si>
    <t>В.о. директора Департаменту</t>
  </si>
  <si>
    <t xml:space="preserve"> Забезпечення надання соціальнимих послуг стаціонарного догляду з наданням місця для проживання дітей з вадами фізичного та розумового розвитку.</t>
  </si>
  <si>
    <t xml:space="preserve"> Надання соціальнимих послуг стаціонарного догляду з наданням місця для проживання дітей з вадами фізичного та розумового розвитку.</t>
  </si>
  <si>
    <t>9.</t>
  </si>
  <si>
    <t xml:space="preserve">10. </t>
  </si>
  <si>
    <t>про виконання паспорта бюджетної програми місцевого бюджету за 2019 рік</t>
  </si>
  <si>
    <t>Придбання обладнання довготривалого використання</t>
  </si>
  <si>
    <t>У звʼязу з неповною  заповненістю ліжок  підопічним  установи  збільшилася житлова площа на одного користувача на 11,4 кв.м.</t>
  </si>
  <si>
    <t>У звʼязу з неповною  заповненістю ліжок  підопічним  установи збільшилася вартість утримання одного користувача на рік на 111951 грн.,  виникло зменшення навантаження  на посади лікарів, середній та молодший медперсонал.</t>
  </si>
  <si>
    <t>У звʼязу з неповною  заповненістю ліжок  підопічним  установи 35 осіб  призвело до зменшення виконання ліжко-днів на 7881 ліжко-дня.</t>
  </si>
  <si>
    <t>Кількість одиниць обладнання довготривалого використання, яку планується придбати</t>
  </si>
  <si>
    <t>Середня вартість одиниці серверного обладнання</t>
  </si>
  <si>
    <t>грн.</t>
  </si>
  <si>
    <t>Узагальнений висновок про виконання бюджетної програми. Аналіз виконання даної програми за результативними показниками показує, що дану програму виконано в повній мірі. За показниками ефективності дана програма має високий рівень виконання. Відхилення по деяких показниках продукту не суттєво впливають в цілому на виконання програми.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</si>
</sst>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0_ ;[Red]\-#,##0\ "/>
    <numFmt numFmtId="18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184" fontId="1" fillId="0" borderId="2" xfId="0" applyNumberFormat="1" applyFont="1" applyBorder="1" applyAlignment="1" applyProtection="1">
      <alignment horizontal="center" vertical="center" wrapText="1"/>
      <protection locked="0"/>
    </xf>
    <xf numFmtId="184" fontId="4" fillId="0" borderId="4" xfId="0" applyNumberFormat="1" applyFont="1" applyBorder="1" applyAlignment="1">
      <alignment horizontal="center" vertical="center" wrapText="1"/>
    </xf>
    <xf numFmtId="185" fontId="1" fillId="0" borderId="2" xfId="0" applyNumberFormat="1" applyFont="1" applyBorder="1" applyAlignment="1" applyProtection="1">
      <alignment horizontal="center" vertical="center" wrapText="1"/>
      <protection locked="0"/>
    </xf>
    <xf numFmtId="185" fontId="2" fillId="0" borderId="2" xfId="0" applyNumberFormat="1" applyFont="1" applyBorder="1" applyAlignment="1">
      <alignment vertical="center" wrapText="1"/>
    </xf>
    <xf numFmtId="185" fontId="4" fillId="0" borderId="4" xfId="0" applyNumberFormat="1" applyFont="1" applyBorder="1" applyAlignment="1">
      <alignment horizontal="center" vertical="center" wrapText="1"/>
    </xf>
    <xf numFmtId="185" fontId="5" fillId="0" borderId="2" xfId="0" applyNumberFormat="1" applyFont="1" applyBorder="1" applyAlignment="1">
      <alignment horizontal="center" vertical="center" wrapText="1"/>
    </xf>
    <xf numFmtId="185" fontId="5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1" fontId="4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0" fillId="0" borderId="8" xfId="0" applyBorder="1" applyAlignment="1">
      <alignment wrapText="1"/>
    </xf>
    <xf numFmtId="0" fontId="9" fillId="0" borderId="1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view="pageBreakPreview" zoomScale="60" zoomScaleNormal="100" workbookViewId="0">
      <selection activeCell="B89" sqref="B89:M89"/>
    </sheetView>
  </sheetViews>
  <sheetFormatPr defaultColWidth="13.6640625" defaultRowHeight="14.4" x14ac:dyDescent="0.3"/>
  <cols>
    <col min="1" max="1" width="5.88671875" customWidth="1"/>
    <col min="2" max="2" width="19.88671875" customWidth="1"/>
  </cols>
  <sheetData>
    <row r="1" spans="1:13" ht="15.6" x14ac:dyDescent="0.3">
      <c r="A1" s="80" t="s">
        <v>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.6" x14ac:dyDescent="0.3">
      <c r="A2" s="80" t="s">
        <v>91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5.6" x14ac:dyDescent="0.3">
      <c r="A3" s="88" t="s">
        <v>0</v>
      </c>
      <c r="B3" s="12" t="s">
        <v>73</v>
      </c>
      <c r="C3" s="1"/>
      <c r="E3" s="76" t="s">
        <v>35</v>
      </c>
      <c r="F3" s="76"/>
      <c r="G3" s="76"/>
      <c r="H3" s="76"/>
      <c r="I3" s="76"/>
      <c r="J3" s="76"/>
      <c r="K3" s="76"/>
      <c r="L3" s="76"/>
      <c r="M3" s="76"/>
    </row>
    <row r="4" spans="1:13" ht="15" customHeight="1" x14ac:dyDescent="0.3">
      <c r="A4" s="88"/>
      <c r="B4" s="6" t="s">
        <v>1</v>
      </c>
      <c r="C4" s="1"/>
      <c r="E4" s="77" t="s">
        <v>18</v>
      </c>
      <c r="F4" s="77"/>
      <c r="G4" s="77"/>
      <c r="H4" s="77"/>
      <c r="I4" s="77"/>
      <c r="J4" s="77"/>
      <c r="K4" s="77"/>
      <c r="L4" s="77"/>
      <c r="M4" s="77"/>
    </row>
    <row r="5" spans="1:13" ht="15.6" x14ac:dyDescent="0.3">
      <c r="A5" s="88" t="s">
        <v>2</v>
      </c>
      <c r="B5" s="12" t="s">
        <v>74</v>
      </c>
      <c r="C5" s="1"/>
      <c r="E5" s="76" t="s">
        <v>35</v>
      </c>
      <c r="F5" s="76"/>
      <c r="G5" s="76"/>
      <c r="H5" s="76"/>
      <c r="I5" s="76"/>
      <c r="J5" s="76"/>
      <c r="K5" s="76"/>
      <c r="L5" s="76"/>
      <c r="M5" s="76"/>
    </row>
    <row r="6" spans="1:13" ht="15" customHeight="1" x14ac:dyDescent="0.3">
      <c r="A6" s="88"/>
      <c r="B6" s="6" t="s">
        <v>1</v>
      </c>
      <c r="C6" s="1"/>
      <c r="E6" s="78" t="s">
        <v>17</v>
      </c>
      <c r="F6" s="78"/>
      <c r="G6" s="78"/>
      <c r="H6" s="78"/>
      <c r="I6" s="78"/>
      <c r="J6" s="78"/>
      <c r="K6" s="78"/>
      <c r="L6" s="78"/>
      <c r="M6" s="78"/>
    </row>
    <row r="7" spans="1:13" ht="32.25" customHeight="1" x14ac:dyDescent="0.3">
      <c r="A7" s="88" t="s">
        <v>3</v>
      </c>
      <c r="B7" s="12" t="s">
        <v>75</v>
      </c>
      <c r="C7" s="5">
        <v>1010</v>
      </c>
      <c r="E7" s="79" t="s">
        <v>38</v>
      </c>
      <c r="F7" s="76"/>
      <c r="G7" s="76"/>
      <c r="H7" s="76"/>
      <c r="I7" s="76"/>
      <c r="J7" s="76"/>
      <c r="K7" s="76"/>
      <c r="L7" s="76"/>
      <c r="M7" s="76"/>
    </row>
    <row r="8" spans="1:13" ht="15" customHeight="1" x14ac:dyDescent="0.3">
      <c r="A8" s="88"/>
      <c r="B8" s="7" t="s">
        <v>1</v>
      </c>
      <c r="C8" s="7" t="s">
        <v>4</v>
      </c>
      <c r="E8" s="77" t="s">
        <v>19</v>
      </c>
      <c r="F8" s="77"/>
      <c r="G8" s="77"/>
      <c r="H8" s="77"/>
      <c r="I8" s="77"/>
      <c r="J8" s="77"/>
      <c r="K8" s="77"/>
      <c r="L8" s="77"/>
      <c r="M8" s="77"/>
    </row>
    <row r="9" spans="1:13" s="36" customFormat="1" ht="19.5" customHeight="1" x14ac:dyDescent="0.3">
      <c r="A9" s="96" t="s">
        <v>81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13" s="36" customFormat="1" ht="30" customHeight="1" x14ac:dyDescent="0.3">
      <c r="A10" s="33" t="s">
        <v>33</v>
      </c>
      <c r="B10" s="81" t="s">
        <v>82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1:13" s="36" customFormat="1" ht="21.75" customHeight="1" x14ac:dyDescent="0.3">
      <c r="A11" s="33">
        <v>1</v>
      </c>
      <c r="B11" s="82" t="s">
        <v>87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4"/>
    </row>
    <row r="12" spans="1:13" s="36" customFormat="1" ht="15.6" x14ac:dyDescent="0.3">
      <c r="A12" s="33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1:13" s="36" customFormat="1" ht="15.6" x14ac:dyDescent="0.3">
      <c r="A13" s="4"/>
    </row>
    <row r="14" spans="1:13" s="36" customFormat="1" ht="31.5" customHeight="1" x14ac:dyDescent="0.3">
      <c r="A14" s="38" t="s">
        <v>83</v>
      </c>
      <c r="D14" s="97" t="s">
        <v>88</v>
      </c>
      <c r="E14" s="98"/>
      <c r="F14" s="98"/>
      <c r="G14" s="98"/>
      <c r="H14" s="98"/>
      <c r="I14" s="98"/>
      <c r="J14" s="98"/>
      <c r="K14" s="98"/>
      <c r="L14" s="98"/>
      <c r="M14" s="98"/>
    </row>
    <row r="15" spans="1:13" s="36" customFormat="1" ht="15.6" x14ac:dyDescent="0.3">
      <c r="A15" s="32"/>
    </row>
    <row r="16" spans="1:13" s="36" customFormat="1" ht="15.6" x14ac:dyDescent="0.3">
      <c r="A16" s="38" t="s">
        <v>84</v>
      </c>
    </row>
    <row r="17" spans="1:13" s="36" customFormat="1" ht="32.25" customHeight="1" x14ac:dyDescent="0.3">
      <c r="A17" s="33" t="s">
        <v>33</v>
      </c>
      <c r="B17" s="81" t="s">
        <v>79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pans="1:13" s="36" customFormat="1" ht="27" customHeight="1" x14ac:dyDescent="0.3">
      <c r="A18" s="13"/>
      <c r="B18" s="90" t="s">
        <v>80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2"/>
    </row>
    <row r="19" spans="1:13" s="36" customFormat="1" ht="14.25" customHeight="1" x14ac:dyDescent="0.3">
      <c r="A19" s="33"/>
      <c r="B19" s="8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</row>
    <row r="20" spans="1:13" s="36" customFormat="1" ht="15.6" x14ac:dyDescent="0.3">
      <c r="A20" s="3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15.6" x14ac:dyDescent="0.3">
      <c r="A21" s="88" t="s">
        <v>5</v>
      </c>
      <c r="B21" s="68" t="s">
        <v>76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.6" x14ac:dyDescent="0.3">
      <c r="A22" s="88"/>
      <c r="B22" s="1"/>
      <c r="J22" s="37" t="s">
        <v>77</v>
      </c>
    </row>
    <row r="23" spans="1:13" ht="79.5" customHeight="1" x14ac:dyDescent="0.3">
      <c r="A23" s="81" t="s">
        <v>33</v>
      </c>
      <c r="B23" s="81" t="s">
        <v>32</v>
      </c>
      <c r="C23" s="81" t="s">
        <v>21</v>
      </c>
      <c r="D23" s="81"/>
      <c r="E23" s="81"/>
      <c r="F23" s="81" t="s">
        <v>22</v>
      </c>
      <c r="G23" s="81"/>
      <c r="H23" s="81"/>
      <c r="I23" s="81" t="s">
        <v>23</v>
      </c>
      <c r="J23" s="81"/>
      <c r="K23" s="81"/>
    </row>
    <row r="24" spans="1:13" ht="31.2" x14ac:dyDescent="0.3">
      <c r="A24" s="81"/>
      <c r="B24" s="81"/>
      <c r="C24" s="8" t="s">
        <v>24</v>
      </c>
      <c r="D24" s="8" t="s">
        <v>25</v>
      </c>
      <c r="E24" s="8" t="s">
        <v>26</v>
      </c>
      <c r="F24" s="8" t="s">
        <v>24</v>
      </c>
      <c r="G24" s="8" t="s">
        <v>25</v>
      </c>
      <c r="H24" s="8" t="s">
        <v>26</v>
      </c>
      <c r="I24" s="8" t="s">
        <v>24</v>
      </c>
      <c r="J24" s="8" t="s">
        <v>25</v>
      </c>
      <c r="K24" s="8" t="s">
        <v>26</v>
      </c>
    </row>
    <row r="25" spans="1:13" ht="15.6" x14ac:dyDescent="0.3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8">
        <v>6</v>
      </c>
      <c r="G25" s="8">
        <v>7</v>
      </c>
      <c r="H25" s="8">
        <v>8</v>
      </c>
      <c r="I25" s="8">
        <v>9</v>
      </c>
      <c r="J25" s="8">
        <v>10</v>
      </c>
      <c r="K25" s="8">
        <v>11</v>
      </c>
    </row>
    <row r="26" spans="1:13" ht="124.8" x14ac:dyDescent="0.3">
      <c r="A26" s="21">
        <v>1</v>
      </c>
      <c r="B26" s="20" t="s">
        <v>38</v>
      </c>
      <c r="C26" s="34">
        <v>8457200</v>
      </c>
      <c r="D26" s="34">
        <v>2820800</v>
      </c>
      <c r="E26" s="21">
        <f>SUM(C26:D26)</f>
        <v>11278000</v>
      </c>
      <c r="F26" s="21">
        <v>8451289</v>
      </c>
      <c r="G26" s="21">
        <v>2041688</v>
      </c>
      <c r="H26" s="21">
        <f>F26+G26</f>
        <v>10492977</v>
      </c>
      <c r="I26" s="21">
        <f>F26-C26</f>
        <v>-5911</v>
      </c>
      <c r="J26" s="21">
        <f t="shared" ref="J26:K29" si="0">G26-D26</f>
        <v>-779112</v>
      </c>
      <c r="K26" s="21">
        <f t="shared" si="0"/>
        <v>-785023</v>
      </c>
    </row>
    <row r="27" spans="1:13" ht="73.5" customHeight="1" x14ac:dyDescent="0.3">
      <c r="A27" s="21"/>
      <c r="B27" s="20" t="s">
        <v>92</v>
      </c>
      <c r="C27" s="34"/>
      <c r="D27" s="34">
        <v>9800</v>
      </c>
      <c r="E27" s="21">
        <f>SUM(C27:D27)</f>
        <v>9800</v>
      </c>
      <c r="F27" s="21"/>
      <c r="G27" s="21">
        <v>9800</v>
      </c>
      <c r="H27" s="21">
        <f>F27+G27</f>
        <v>9800</v>
      </c>
      <c r="I27" s="21">
        <f>F27-C27</f>
        <v>0</v>
      </c>
      <c r="J27" s="21">
        <f t="shared" si="0"/>
        <v>0</v>
      </c>
      <c r="K27" s="21">
        <f t="shared" si="0"/>
        <v>0</v>
      </c>
    </row>
    <row r="28" spans="1:13" ht="34.5" customHeight="1" x14ac:dyDescent="0.3">
      <c r="A28" s="21"/>
      <c r="B28" s="23"/>
      <c r="C28" s="22"/>
      <c r="D28" s="22"/>
      <c r="E28" s="21"/>
      <c r="F28" s="21"/>
      <c r="G28" s="21"/>
      <c r="H28" s="21"/>
      <c r="I28" s="21"/>
      <c r="J28" s="21"/>
      <c r="K28" s="21"/>
    </row>
    <row r="29" spans="1:13" x14ac:dyDescent="0.3">
      <c r="A29" s="21"/>
      <c r="B29" s="23" t="s">
        <v>7</v>
      </c>
      <c r="C29" s="21">
        <f t="shared" ref="C29:H29" si="1">C26+C27+C28</f>
        <v>8457200</v>
      </c>
      <c r="D29" s="21">
        <f t="shared" si="1"/>
        <v>2830600</v>
      </c>
      <c r="E29" s="21">
        <f t="shared" si="1"/>
        <v>11287800</v>
      </c>
      <c r="F29" s="21">
        <f t="shared" si="1"/>
        <v>8451289</v>
      </c>
      <c r="G29" s="21">
        <f t="shared" si="1"/>
        <v>2051488</v>
      </c>
      <c r="H29" s="21">
        <f t="shared" si="1"/>
        <v>10502777</v>
      </c>
      <c r="I29" s="21">
        <f>F29-C29</f>
        <v>-5911</v>
      </c>
      <c r="J29" s="21">
        <f t="shared" si="0"/>
        <v>-779112</v>
      </c>
      <c r="K29" s="21">
        <f t="shared" si="0"/>
        <v>-785023</v>
      </c>
    </row>
    <row r="30" spans="1:13" ht="48" customHeight="1" x14ac:dyDescent="0.3">
      <c r="A30" s="82" t="s">
        <v>72</v>
      </c>
      <c r="B30" s="83"/>
      <c r="C30" s="83"/>
      <c r="D30" s="83"/>
      <c r="E30" s="83"/>
      <c r="F30" s="83"/>
      <c r="G30" s="83"/>
      <c r="H30" s="83"/>
      <c r="I30" s="83"/>
      <c r="J30" s="83"/>
      <c r="K30" s="84"/>
    </row>
    <row r="31" spans="1:13" ht="15.6" x14ac:dyDescent="0.3">
      <c r="A31" s="4"/>
      <c r="I31" s="24"/>
    </row>
    <row r="32" spans="1:13" ht="15.6" x14ac:dyDescent="0.3">
      <c r="A32" s="88" t="s">
        <v>78</v>
      </c>
      <c r="B32" s="68" t="s">
        <v>28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3" ht="15.6" x14ac:dyDescent="0.3">
      <c r="A33" s="88"/>
      <c r="B33" s="1" t="s">
        <v>6</v>
      </c>
    </row>
    <row r="34" spans="1:13" ht="15.6" x14ac:dyDescent="0.3">
      <c r="A34" s="4"/>
    </row>
    <row r="35" spans="1:13" ht="15.6" x14ac:dyDescent="0.3">
      <c r="B35" s="81" t="s">
        <v>8</v>
      </c>
      <c r="C35" s="81" t="s">
        <v>21</v>
      </c>
      <c r="D35" s="81"/>
      <c r="E35" s="81"/>
      <c r="F35" s="81" t="s">
        <v>22</v>
      </c>
      <c r="G35" s="81"/>
      <c r="H35" s="81"/>
      <c r="I35" s="81" t="s">
        <v>23</v>
      </c>
      <c r="J35" s="81"/>
      <c r="K35" s="81"/>
    </row>
    <row r="36" spans="1:13" ht="41.25" customHeight="1" x14ac:dyDescent="0.3">
      <c r="B36" s="81"/>
      <c r="C36" s="8" t="s">
        <v>24</v>
      </c>
      <c r="D36" s="8" t="s">
        <v>25</v>
      </c>
      <c r="E36" s="8" t="s">
        <v>26</v>
      </c>
      <c r="F36" s="8" t="s">
        <v>24</v>
      </c>
      <c r="G36" s="8" t="s">
        <v>25</v>
      </c>
      <c r="H36" s="8" t="s">
        <v>26</v>
      </c>
      <c r="I36" s="8" t="s">
        <v>24</v>
      </c>
      <c r="J36" s="8" t="s">
        <v>25</v>
      </c>
      <c r="K36" s="8" t="s">
        <v>26</v>
      </c>
    </row>
    <row r="37" spans="1:13" ht="15.6" x14ac:dyDescent="0.3">
      <c r="B37" s="8">
        <v>1</v>
      </c>
      <c r="C37" s="8">
        <v>2</v>
      </c>
      <c r="D37" s="8">
        <v>3</v>
      </c>
      <c r="E37" s="8">
        <v>4</v>
      </c>
      <c r="F37" s="8">
        <v>5</v>
      </c>
      <c r="G37" s="8">
        <v>6</v>
      </c>
      <c r="H37" s="8">
        <v>7</v>
      </c>
      <c r="I37" s="8">
        <v>8</v>
      </c>
      <c r="J37" s="8">
        <v>9</v>
      </c>
      <c r="K37" s="8">
        <v>10</v>
      </c>
    </row>
    <row r="38" spans="1:13" ht="15.6" x14ac:dyDescent="0.3">
      <c r="B38" s="9"/>
      <c r="C38" s="8"/>
      <c r="D38" s="8"/>
      <c r="E38" s="8"/>
      <c r="F38" s="8"/>
      <c r="G38" s="8"/>
      <c r="H38" s="8"/>
      <c r="I38" s="8"/>
      <c r="J38" s="8"/>
      <c r="K38" s="8"/>
    </row>
    <row r="39" spans="1:13" ht="15.6" x14ac:dyDescent="0.3">
      <c r="B39" s="9"/>
      <c r="C39" s="8"/>
      <c r="D39" s="8"/>
      <c r="E39" s="8"/>
      <c r="F39" s="8"/>
      <c r="G39" s="8"/>
      <c r="H39" s="8"/>
      <c r="I39" s="8"/>
      <c r="J39" s="8"/>
      <c r="K39" s="8"/>
    </row>
    <row r="40" spans="1:13" ht="15.6" x14ac:dyDescent="0.3">
      <c r="B40" s="9" t="s">
        <v>7</v>
      </c>
      <c r="C40" s="8"/>
      <c r="D40" s="8"/>
      <c r="E40" s="8"/>
      <c r="F40" s="8"/>
      <c r="G40" s="8"/>
      <c r="H40" s="8"/>
      <c r="I40" s="8"/>
      <c r="J40" s="8"/>
      <c r="K40" s="8"/>
    </row>
    <row r="41" spans="1:13" ht="15.6" x14ac:dyDescent="0.3">
      <c r="B41" s="81" t="s">
        <v>27</v>
      </c>
      <c r="C41" s="81"/>
      <c r="D41" s="81"/>
      <c r="E41" s="81"/>
      <c r="F41" s="81"/>
      <c r="G41" s="81"/>
      <c r="H41" s="81"/>
      <c r="I41" s="81"/>
      <c r="J41" s="81"/>
      <c r="K41" s="81"/>
    </row>
    <row r="42" spans="1:13" ht="15.6" x14ac:dyDescent="0.3">
      <c r="A42" s="4"/>
    </row>
    <row r="43" spans="1:13" ht="15.6" x14ac:dyDescent="0.3">
      <c r="A43" s="3" t="s">
        <v>89</v>
      </c>
      <c r="B43" s="68" t="s">
        <v>29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 ht="15.6" x14ac:dyDescent="0.3">
      <c r="A44" s="4"/>
    </row>
    <row r="45" spans="1:13" ht="31.5" customHeight="1" x14ac:dyDescent="0.3">
      <c r="A45" s="81" t="s">
        <v>34</v>
      </c>
      <c r="B45" s="81" t="s">
        <v>30</v>
      </c>
      <c r="C45" s="81" t="s">
        <v>9</v>
      </c>
      <c r="D45" s="81" t="s">
        <v>10</v>
      </c>
      <c r="E45" s="81" t="s">
        <v>21</v>
      </c>
      <c r="F45" s="81"/>
      <c r="G45" s="81"/>
      <c r="H45" s="81" t="s">
        <v>31</v>
      </c>
      <c r="I45" s="81"/>
      <c r="J45" s="81"/>
      <c r="K45" s="81" t="s">
        <v>23</v>
      </c>
      <c r="L45" s="81"/>
      <c r="M45" s="81"/>
    </row>
    <row r="46" spans="1:13" ht="15.75" customHeight="1" x14ac:dyDescent="0.3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7" spans="1:13" ht="31.2" x14ac:dyDescent="0.3">
      <c r="A47" s="81"/>
      <c r="B47" s="81"/>
      <c r="C47" s="81"/>
      <c r="D47" s="81"/>
      <c r="E47" s="8" t="s">
        <v>24</v>
      </c>
      <c r="F47" s="8" t="s">
        <v>25</v>
      </c>
      <c r="G47" s="8" t="s">
        <v>26</v>
      </c>
      <c r="H47" s="8" t="s">
        <v>24</v>
      </c>
      <c r="I47" s="8" t="s">
        <v>25</v>
      </c>
      <c r="J47" s="8" t="s">
        <v>26</v>
      </c>
      <c r="K47" s="8" t="s">
        <v>24</v>
      </c>
      <c r="L47" s="8" t="s">
        <v>25</v>
      </c>
      <c r="M47" s="8" t="s">
        <v>26</v>
      </c>
    </row>
    <row r="48" spans="1:13" ht="15.6" x14ac:dyDescent="0.3">
      <c r="A48" s="8">
        <v>1</v>
      </c>
      <c r="B48" s="8">
        <v>2</v>
      </c>
      <c r="C48" s="8">
        <v>3</v>
      </c>
      <c r="D48" s="8">
        <v>4</v>
      </c>
      <c r="E48" s="8">
        <v>5</v>
      </c>
      <c r="F48" s="8">
        <v>6</v>
      </c>
      <c r="G48" s="8">
        <v>7</v>
      </c>
      <c r="H48" s="8">
        <v>8</v>
      </c>
      <c r="I48" s="8">
        <v>9</v>
      </c>
      <c r="J48" s="8">
        <v>10</v>
      </c>
      <c r="K48" s="8">
        <v>11</v>
      </c>
      <c r="L48" s="8">
        <v>12</v>
      </c>
      <c r="M48" s="8">
        <v>13</v>
      </c>
    </row>
    <row r="49" spans="1:13" ht="15.6" x14ac:dyDescent="0.3">
      <c r="A49" s="8">
        <v>1</v>
      </c>
      <c r="B49" s="14" t="s">
        <v>11</v>
      </c>
      <c r="C49" s="14"/>
      <c r="D49" s="14"/>
      <c r="E49" s="14"/>
      <c r="F49" s="14"/>
      <c r="G49" s="14"/>
      <c r="H49" s="14"/>
      <c r="I49" s="14"/>
      <c r="J49" s="14"/>
      <c r="K49" s="14"/>
      <c r="L49" s="9"/>
      <c r="M49" s="14"/>
    </row>
    <row r="50" spans="1:13" ht="15.6" x14ac:dyDescent="0.3">
      <c r="A50" s="25"/>
      <c r="B50" s="15" t="s">
        <v>39</v>
      </c>
      <c r="C50" s="16" t="s">
        <v>37</v>
      </c>
      <c r="D50" s="26" t="s">
        <v>40</v>
      </c>
      <c r="E50" s="39">
        <v>1</v>
      </c>
      <c r="F50" s="9"/>
      <c r="G50" s="40">
        <f>E50+F50</f>
        <v>1</v>
      </c>
      <c r="H50" s="17">
        <v>1</v>
      </c>
      <c r="I50" s="9"/>
      <c r="J50" s="26"/>
      <c r="K50" s="17"/>
      <c r="L50" s="27"/>
      <c r="M50" s="17"/>
    </row>
    <row r="51" spans="1:13" ht="26.4" x14ac:dyDescent="0.3">
      <c r="A51" s="25"/>
      <c r="B51" s="15" t="s">
        <v>41</v>
      </c>
      <c r="C51" s="16" t="s">
        <v>42</v>
      </c>
      <c r="D51" s="26" t="s">
        <v>40</v>
      </c>
      <c r="E51" s="41">
        <v>77.5</v>
      </c>
      <c r="F51" s="42"/>
      <c r="G51" s="43">
        <f t="shared" ref="G51:G57" si="2">E51+F51</f>
        <v>77.5</v>
      </c>
      <c r="H51" s="44">
        <v>68.900000000000006</v>
      </c>
      <c r="I51" s="42"/>
      <c r="J51" s="45">
        <f>H51+I51</f>
        <v>68.900000000000006</v>
      </c>
      <c r="K51" s="44">
        <f>H51-E51</f>
        <v>-8.5999999999999943</v>
      </c>
      <c r="L51" s="27"/>
      <c r="M51" s="44">
        <f>L51+K51</f>
        <v>-8.5999999999999943</v>
      </c>
    </row>
    <row r="52" spans="1:13" ht="15.6" x14ac:dyDescent="0.3">
      <c r="A52" s="25"/>
      <c r="B52" s="15" t="s">
        <v>43</v>
      </c>
      <c r="C52" s="16" t="s">
        <v>42</v>
      </c>
      <c r="D52" s="26" t="s">
        <v>40</v>
      </c>
      <c r="E52" s="41">
        <v>1.25</v>
      </c>
      <c r="F52" s="42"/>
      <c r="G52" s="43">
        <f t="shared" si="2"/>
        <v>1.25</v>
      </c>
      <c r="H52" s="44">
        <v>1</v>
      </c>
      <c r="I52" s="42"/>
      <c r="J52" s="45">
        <f t="shared" ref="J52:J57" si="3">H52+I52</f>
        <v>1</v>
      </c>
      <c r="K52" s="44">
        <f t="shared" ref="K52:K57" si="4">H52-E52</f>
        <v>-0.25</v>
      </c>
      <c r="L52" s="27"/>
      <c r="M52" s="44">
        <f t="shared" ref="M52:M57" si="5">L52+K52</f>
        <v>-0.25</v>
      </c>
    </row>
    <row r="53" spans="1:13" ht="15.6" x14ac:dyDescent="0.3">
      <c r="A53" s="25"/>
      <c r="B53" s="15" t="s">
        <v>45</v>
      </c>
      <c r="C53" s="16" t="s">
        <v>42</v>
      </c>
      <c r="D53" s="26" t="s">
        <v>40</v>
      </c>
      <c r="E53" s="41">
        <v>6.75</v>
      </c>
      <c r="F53" s="42"/>
      <c r="G53" s="43">
        <f t="shared" si="2"/>
        <v>6.75</v>
      </c>
      <c r="H53" s="44">
        <v>5.5</v>
      </c>
      <c r="I53" s="42"/>
      <c r="J53" s="45">
        <f t="shared" si="3"/>
        <v>5.5</v>
      </c>
      <c r="K53" s="44">
        <f t="shared" si="4"/>
        <v>-1.25</v>
      </c>
      <c r="L53" s="27"/>
      <c r="M53" s="44">
        <f t="shared" si="5"/>
        <v>-1.25</v>
      </c>
    </row>
    <row r="54" spans="1:13" ht="15.6" x14ac:dyDescent="0.3">
      <c r="A54" s="25"/>
      <c r="B54" s="15" t="s">
        <v>46</v>
      </c>
      <c r="C54" s="16" t="s">
        <v>42</v>
      </c>
      <c r="D54" s="26" t="s">
        <v>40</v>
      </c>
      <c r="E54" s="41">
        <v>7</v>
      </c>
      <c r="F54" s="42"/>
      <c r="G54" s="43">
        <f t="shared" si="2"/>
        <v>7</v>
      </c>
      <c r="H54" s="44">
        <v>6.75</v>
      </c>
      <c r="I54" s="42"/>
      <c r="J54" s="45">
        <f t="shared" si="3"/>
        <v>6.75</v>
      </c>
      <c r="K54" s="44">
        <f t="shared" si="4"/>
        <v>-0.25</v>
      </c>
      <c r="L54" s="27"/>
      <c r="M54" s="44">
        <f t="shared" si="5"/>
        <v>-0.25</v>
      </c>
    </row>
    <row r="55" spans="1:13" ht="26.4" x14ac:dyDescent="0.3">
      <c r="A55" s="25"/>
      <c r="B55" s="15" t="s">
        <v>47</v>
      </c>
      <c r="C55" s="16" t="s">
        <v>42</v>
      </c>
      <c r="D55" s="26" t="s">
        <v>40</v>
      </c>
      <c r="E55" s="41">
        <v>27</v>
      </c>
      <c r="F55" s="42"/>
      <c r="G55" s="43">
        <f t="shared" si="2"/>
        <v>27</v>
      </c>
      <c r="H55" s="44">
        <v>18.45</v>
      </c>
      <c r="I55" s="42"/>
      <c r="J55" s="45">
        <f t="shared" si="3"/>
        <v>18.45</v>
      </c>
      <c r="K55" s="44">
        <f t="shared" si="4"/>
        <v>-8.5500000000000007</v>
      </c>
      <c r="L55" s="27"/>
      <c r="M55" s="44">
        <f t="shared" si="5"/>
        <v>-8.5500000000000007</v>
      </c>
    </row>
    <row r="56" spans="1:13" ht="15.6" x14ac:dyDescent="0.3">
      <c r="A56" s="25"/>
      <c r="B56" s="15" t="s">
        <v>48</v>
      </c>
      <c r="C56" s="16" t="s">
        <v>42</v>
      </c>
      <c r="D56" s="26" t="s">
        <v>40</v>
      </c>
      <c r="E56" s="41">
        <v>7</v>
      </c>
      <c r="F56" s="42"/>
      <c r="G56" s="43">
        <f t="shared" si="2"/>
        <v>7</v>
      </c>
      <c r="H56" s="44">
        <v>6</v>
      </c>
      <c r="I56" s="42"/>
      <c r="J56" s="45">
        <f t="shared" si="3"/>
        <v>6</v>
      </c>
      <c r="K56" s="44">
        <f t="shared" si="4"/>
        <v>-1</v>
      </c>
      <c r="L56" s="27"/>
      <c r="M56" s="44">
        <f t="shared" si="5"/>
        <v>-1</v>
      </c>
    </row>
    <row r="57" spans="1:13" ht="15.6" x14ac:dyDescent="0.3">
      <c r="A57" s="25"/>
      <c r="B57" s="15" t="s">
        <v>49</v>
      </c>
      <c r="C57" s="16" t="s">
        <v>42</v>
      </c>
      <c r="D57" s="26" t="s">
        <v>40</v>
      </c>
      <c r="E57" s="41">
        <v>27.5</v>
      </c>
      <c r="F57" s="42"/>
      <c r="G57" s="43">
        <f t="shared" si="2"/>
        <v>27.5</v>
      </c>
      <c r="H57" s="44">
        <v>31.2</v>
      </c>
      <c r="I57" s="42"/>
      <c r="J57" s="45">
        <f t="shared" si="3"/>
        <v>31.2</v>
      </c>
      <c r="K57" s="44">
        <f t="shared" si="4"/>
        <v>3.6999999999999993</v>
      </c>
      <c r="L57" s="27"/>
      <c r="M57" s="44">
        <f t="shared" si="5"/>
        <v>3.6999999999999993</v>
      </c>
    </row>
    <row r="58" spans="1:13" ht="15.6" x14ac:dyDescent="0.3">
      <c r="A58" s="82" t="s">
        <v>50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4"/>
    </row>
    <row r="59" spans="1:13" ht="15.6" x14ac:dyDescent="0.3">
      <c r="A59" s="13">
        <v>2</v>
      </c>
      <c r="B59" s="14" t="s">
        <v>12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ht="26.4" x14ac:dyDescent="0.3">
      <c r="A60" s="28"/>
      <c r="B60" s="15" t="s">
        <v>51</v>
      </c>
      <c r="C60" s="16" t="s">
        <v>52</v>
      </c>
      <c r="D60" s="17" t="s">
        <v>53</v>
      </c>
      <c r="E60" s="39">
        <v>75</v>
      </c>
      <c r="F60" s="9"/>
      <c r="G60" s="40">
        <f>E60+F60</f>
        <v>75</v>
      </c>
      <c r="H60" s="17">
        <v>75</v>
      </c>
      <c r="I60" s="9"/>
      <c r="J60" s="17">
        <f>H60+I60</f>
        <v>75</v>
      </c>
      <c r="K60" s="50">
        <f>J60-G60</f>
        <v>0</v>
      </c>
      <c r="L60" s="51"/>
      <c r="M60" s="50">
        <f>L60+K60</f>
        <v>0</v>
      </c>
    </row>
    <row r="61" spans="1:13" ht="26.4" x14ac:dyDescent="0.3">
      <c r="A61" s="29"/>
      <c r="B61" s="15" t="s">
        <v>54</v>
      </c>
      <c r="C61" s="16" t="s">
        <v>42</v>
      </c>
      <c r="D61" s="17" t="s">
        <v>53</v>
      </c>
      <c r="E61" s="39">
        <v>75</v>
      </c>
      <c r="F61" s="9"/>
      <c r="G61" s="40">
        <f>E61+F61</f>
        <v>75</v>
      </c>
      <c r="H61" s="17">
        <v>40</v>
      </c>
      <c r="I61" s="9"/>
      <c r="J61" s="17">
        <f>H61+I61</f>
        <v>40</v>
      </c>
      <c r="K61" s="50">
        <f>H61-E61</f>
        <v>-35</v>
      </c>
      <c r="L61" s="51"/>
      <c r="M61" s="50">
        <f>L61+K61</f>
        <v>-35</v>
      </c>
    </row>
    <row r="62" spans="1:13" x14ac:dyDescent="0.3">
      <c r="A62" s="30"/>
      <c r="B62" s="15" t="s">
        <v>55</v>
      </c>
      <c r="C62" s="16" t="s">
        <v>56</v>
      </c>
      <c r="D62" s="17" t="s">
        <v>53</v>
      </c>
      <c r="E62" s="39">
        <v>24750</v>
      </c>
      <c r="F62" s="15"/>
      <c r="G62" s="40">
        <f>E62+F62</f>
        <v>24750</v>
      </c>
      <c r="H62" s="17">
        <v>16869</v>
      </c>
      <c r="I62" s="15"/>
      <c r="J62" s="17">
        <f>H62+I62</f>
        <v>16869</v>
      </c>
      <c r="K62" s="50">
        <f>H62-E62</f>
        <v>-7881</v>
      </c>
      <c r="L62" s="52"/>
      <c r="M62" s="50">
        <f>L62+K62</f>
        <v>-7881</v>
      </c>
    </row>
    <row r="63" spans="1:13" ht="19.5" customHeight="1" x14ac:dyDescent="0.3">
      <c r="A63" s="85" t="s">
        <v>95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7"/>
    </row>
    <row r="64" spans="1:13" ht="15.6" x14ac:dyDescent="0.3">
      <c r="A64" s="13">
        <v>3</v>
      </c>
      <c r="B64" s="14" t="s">
        <v>13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ht="39.6" x14ac:dyDescent="0.3">
      <c r="A65" s="28"/>
      <c r="B65" s="15" t="s">
        <v>57</v>
      </c>
      <c r="C65" s="16" t="s">
        <v>58</v>
      </c>
      <c r="D65" s="17" t="s">
        <v>59</v>
      </c>
      <c r="E65" s="47">
        <v>112762.67</v>
      </c>
      <c r="F65" s="48">
        <v>37610.67</v>
      </c>
      <c r="G65" s="49">
        <f>E65+F65</f>
        <v>150373.34</v>
      </c>
      <c r="H65" s="48">
        <f>F26/H61</f>
        <v>211282.22500000001</v>
      </c>
      <c r="I65" s="48">
        <f>G26/H61</f>
        <v>51042.2</v>
      </c>
      <c r="J65" s="48">
        <f>H65+I65</f>
        <v>262324.42499999999</v>
      </c>
      <c r="K65" s="48">
        <f>H65-E65</f>
        <v>98519.555000000008</v>
      </c>
      <c r="L65" s="48">
        <f>I65-F65</f>
        <v>13431.529999999999</v>
      </c>
      <c r="M65" s="48">
        <f>J65-G65</f>
        <v>111951.08499999999</v>
      </c>
    </row>
    <row r="66" spans="1:13" ht="66" x14ac:dyDescent="0.3">
      <c r="A66" s="28"/>
      <c r="B66" s="15" t="s">
        <v>60</v>
      </c>
      <c r="C66" s="16" t="s">
        <v>42</v>
      </c>
      <c r="D66" s="26" t="s">
        <v>59</v>
      </c>
      <c r="E66" s="16">
        <v>1</v>
      </c>
      <c r="F66" s="9"/>
      <c r="G66" s="40">
        <f t="shared" ref="G66:G71" si="6">E66+F66</f>
        <v>1</v>
      </c>
      <c r="H66" s="17">
        <v>1</v>
      </c>
      <c r="I66" s="9"/>
      <c r="J66" s="17">
        <v>1</v>
      </c>
      <c r="K66" s="17">
        <v>0</v>
      </c>
      <c r="L66" s="9"/>
      <c r="M66" s="17">
        <v>0</v>
      </c>
    </row>
    <row r="67" spans="1:13" ht="15.6" x14ac:dyDescent="0.3">
      <c r="A67" s="28"/>
      <c r="B67" s="15" t="s">
        <v>43</v>
      </c>
      <c r="C67" s="16" t="s">
        <v>42</v>
      </c>
      <c r="D67" s="26" t="s">
        <v>59</v>
      </c>
      <c r="E67" s="16">
        <v>60</v>
      </c>
      <c r="F67" s="9"/>
      <c r="G67" s="40">
        <f t="shared" si="6"/>
        <v>60</v>
      </c>
      <c r="H67" s="17">
        <v>48</v>
      </c>
      <c r="I67" s="9"/>
      <c r="J67" s="17">
        <v>48</v>
      </c>
      <c r="K67" s="17">
        <f>H67-E67</f>
        <v>-12</v>
      </c>
      <c r="L67" s="9"/>
      <c r="M67" s="17">
        <f>K67</f>
        <v>-12</v>
      </c>
    </row>
    <row r="68" spans="1:13" ht="15.6" x14ac:dyDescent="0.3">
      <c r="A68" s="28"/>
      <c r="B68" s="15" t="s">
        <v>44</v>
      </c>
      <c r="C68" s="16" t="s">
        <v>42</v>
      </c>
      <c r="D68" s="26" t="s">
        <v>59</v>
      </c>
      <c r="E68" s="16">
        <v>11</v>
      </c>
      <c r="F68" s="9"/>
      <c r="G68" s="40">
        <f t="shared" si="6"/>
        <v>11</v>
      </c>
      <c r="H68" s="17">
        <v>11</v>
      </c>
      <c r="I68" s="9"/>
      <c r="J68" s="17">
        <v>11</v>
      </c>
      <c r="K68" s="17">
        <f>H68-E68</f>
        <v>0</v>
      </c>
      <c r="L68" s="9"/>
      <c r="M68" s="17">
        <f>K68</f>
        <v>0</v>
      </c>
    </row>
    <row r="69" spans="1:13" ht="15.6" x14ac:dyDescent="0.3">
      <c r="A69" s="28"/>
      <c r="B69" s="15" t="s">
        <v>45</v>
      </c>
      <c r="C69" s="16" t="s">
        <v>42</v>
      </c>
      <c r="D69" s="26" t="s">
        <v>59</v>
      </c>
      <c r="E69" s="16">
        <v>11</v>
      </c>
      <c r="F69" s="9"/>
      <c r="G69" s="40">
        <f t="shared" si="6"/>
        <v>11</v>
      </c>
      <c r="H69" s="17">
        <v>9</v>
      </c>
      <c r="I69" s="9"/>
      <c r="J69" s="17">
        <v>9</v>
      </c>
      <c r="K69" s="17">
        <f>H69-E69</f>
        <v>-2</v>
      </c>
      <c r="L69" s="9"/>
      <c r="M69" s="17">
        <f>K69</f>
        <v>-2</v>
      </c>
    </row>
    <row r="70" spans="1:13" ht="15.6" x14ac:dyDescent="0.3">
      <c r="A70" s="29"/>
      <c r="B70" s="15" t="s">
        <v>46</v>
      </c>
      <c r="C70" s="16" t="s">
        <v>42</v>
      </c>
      <c r="D70" s="26" t="s">
        <v>59</v>
      </c>
      <c r="E70" s="16">
        <v>3</v>
      </c>
      <c r="F70" s="9"/>
      <c r="G70" s="40">
        <f t="shared" si="6"/>
        <v>3</v>
      </c>
      <c r="H70" s="17">
        <v>3</v>
      </c>
      <c r="I70" s="9"/>
      <c r="J70" s="17">
        <v>3</v>
      </c>
      <c r="K70" s="17">
        <f>H70-E70</f>
        <v>0</v>
      </c>
      <c r="L70" s="9"/>
      <c r="M70" s="17">
        <f>K70</f>
        <v>0</v>
      </c>
    </row>
    <row r="71" spans="1:13" ht="26.4" x14ac:dyDescent="0.3">
      <c r="A71" s="30"/>
      <c r="B71" s="15" t="s">
        <v>47</v>
      </c>
      <c r="C71" s="16" t="s">
        <v>42</v>
      </c>
      <c r="D71" s="26" t="s">
        <v>59</v>
      </c>
      <c r="E71" s="16">
        <v>11</v>
      </c>
      <c r="F71" s="15"/>
      <c r="G71" s="40">
        <f t="shared" si="6"/>
        <v>11</v>
      </c>
      <c r="H71" s="17">
        <v>8</v>
      </c>
      <c r="I71" s="15"/>
      <c r="J71" s="17">
        <v>8</v>
      </c>
      <c r="K71" s="17">
        <f>H71-E71</f>
        <v>-3</v>
      </c>
      <c r="L71" s="15"/>
      <c r="M71" s="17">
        <f>K71</f>
        <v>-3</v>
      </c>
    </row>
    <row r="72" spans="1:13" ht="30.75" customHeight="1" x14ac:dyDescent="0.3">
      <c r="A72" s="82" t="s">
        <v>94</v>
      </c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7"/>
    </row>
    <row r="73" spans="1:13" ht="15.6" x14ac:dyDescent="0.3">
      <c r="A73" s="13">
        <v>4</v>
      </c>
      <c r="B73" s="14" t="s">
        <v>14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ht="52.8" x14ac:dyDescent="0.3">
      <c r="A74" s="28"/>
      <c r="B74" s="15" t="s">
        <v>61</v>
      </c>
      <c r="C74" s="16" t="s">
        <v>62</v>
      </c>
      <c r="D74" s="17" t="s">
        <v>63</v>
      </c>
      <c r="E74" s="16" t="s">
        <v>69</v>
      </c>
      <c r="F74" s="9"/>
      <c r="G74" s="16" t="s">
        <v>69</v>
      </c>
      <c r="H74" s="16" t="s">
        <v>69</v>
      </c>
      <c r="I74" s="9"/>
      <c r="J74" s="16" t="s">
        <v>69</v>
      </c>
      <c r="K74" s="9"/>
      <c r="L74" s="9"/>
      <c r="M74" s="9"/>
    </row>
    <row r="75" spans="1:13" ht="52.8" x14ac:dyDescent="0.3">
      <c r="A75" s="28"/>
      <c r="B75" s="15" t="s">
        <v>64</v>
      </c>
      <c r="C75" s="16" t="s">
        <v>62</v>
      </c>
      <c r="D75" s="17" t="s">
        <v>63</v>
      </c>
      <c r="E75" s="16" t="s">
        <v>70</v>
      </c>
      <c r="F75" s="9"/>
      <c r="G75" s="16" t="s">
        <v>70</v>
      </c>
      <c r="H75" s="16" t="s">
        <v>70</v>
      </c>
      <c r="I75" s="9"/>
      <c r="J75" s="16" t="s">
        <v>70</v>
      </c>
      <c r="K75" s="9"/>
      <c r="L75" s="9"/>
      <c r="M75" s="9"/>
    </row>
    <row r="76" spans="1:13" ht="52.8" x14ac:dyDescent="0.3">
      <c r="A76" s="28"/>
      <c r="B76" s="15" t="s">
        <v>65</v>
      </c>
      <c r="C76" s="16" t="s">
        <v>66</v>
      </c>
      <c r="D76" s="17" t="s">
        <v>63</v>
      </c>
      <c r="E76" s="16">
        <v>100</v>
      </c>
      <c r="F76" s="9"/>
      <c r="G76" s="16">
        <v>100</v>
      </c>
      <c r="H76" s="16">
        <v>100</v>
      </c>
      <c r="I76" s="9"/>
      <c r="J76" s="16">
        <v>100</v>
      </c>
      <c r="K76" s="9"/>
      <c r="L76" s="9"/>
      <c r="M76" s="9"/>
    </row>
    <row r="77" spans="1:13" ht="26.4" x14ac:dyDescent="0.3">
      <c r="A77" s="25"/>
      <c r="B77" s="15" t="s">
        <v>67</v>
      </c>
      <c r="C77" s="16" t="s">
        <v>68</v>
      </c>
      <c r="D77" s="17" t="s">
        <v>63</v>
      </c>
      <c r="E77" s="16">
        <v>13.6</v>
      </c>
      <c r="F77" s="9"/>
      <c r="G77" s="16">
        <v>13.6</v>
      </c>
      <c r="H77" s="16">
        <v>25</v>
      </c>
      <c r="I77" s="9"/>
      <c r="J77" s="16">
        <v>25</v>
      </c>
      <c r="K77" s="31">
        <f>H77-E77</f>
        <v>11.4</v>
      </c>
      <c r="L77" s="9"/>
      <c r="M77" s="31">
        <v>11.4</v>
      </c>
    </row>
    <row r="78" spans="1:13" ht="15.6" x14ac:dyDescent="0.3">
      <c r="A78" s="82" t="s">
        <v>93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4"/>
    </row>
    <row r="79" spans="1:13" ht="15.6" x14ac:dyDescent="0.3">
      <c r="A79" s="34">
        <v>1</v>
      </c>
      <c r="B79" s="9" t="s">
        <v>11</v>
      </c>
      <c r="C79" s="34"/>
      <c r="D79" s="34"/>
      <c r="E79" s="53"/>
      <c r="F79" s="53"/>
      <c r="G79" s="53"/>
      <c r="H79" s="53"/>
      <c r="I79" s="53"/>
      <c r="J79" s="53"/>
      <c r="K79" s="53"/>
      <c r="L79" s="53"/>
      <c r="M79" s="53"/>
    </row>
    <row r="80" spans="1:13" ht="15.6" x14ac:dyDescent="0.3">
      <c r="A80" s="34"/>
      <c r="B80" s="15"/>
      <c r="C80" s="16"/>
      <c r="D80" s="16"/>
      <c r="E80" s="53"/>
      <c r="F80" s="53"/>
      <c r="G80" s="53"/>
      <c r="H80" s="53"/>
      <c r="I80" s="53"/>
      <c r="J80" s="53"/>
      <c r="K80" s="53"/>
      <c r="L80" s="53"/>
      <c r="M80" s="53"/>
    </row>
    <row r="81" spans="1:13" ht="15.6" x14ac:dyDescent="0.3">
      <c r="A81" s="34">
        <v>2</v>
      </c>
      <c r="B81" s="14" t="s">
        <v>12</v>
      </c>
      <c r="C81" s="13"/>
      <c r="D81" s="13"/>
      <c r="E81" s="53"/>
      <c r="F81" s="53"/>
      <c r="G81" s="53"/>
      <c r="H81" s="53"/>
      <c r="I81" s="53"/>
      <c r="J81" s="53"/>
      <c r="K81" s="53"/>
      <c r="L81" s="53"/>
      <c r="M81" s="53"/>
    </row>
    <row r="82" spans="1:13" ht="66" x14ac:dyDescent="0.3">
      <c r="A82" s="62"/>
      <c r="B82" s="56" t="s">
        <v>96</v>
      </c>
      <c r="C82" s="46" t="s">
        <v>37</v>
      </c>
      <c r="D82" s="57" t="s">
        <v>59</v>
      </c>
      <c r="E82" s="58"/>
      <c r="F82" s="59">
        <v>1</v>
      </c>
      <c r="G82" s="58">
        <v>1</v>
      </c>
      <c r="H82" s="58"/>
      <c r="I82" s="58">
        <v>1</v>
      </c>
      <c r="J82" s="58">
        <v>1</v>
      </c>
      <c r="K82" s="58"/>
      <c r="L82" s="58"/>
      <c r="M82" s="58"/>
    </row>
    <row r="83" spans="1:13" ht="15.6" x14ac:dyDescent="0.3">
      <c r="A83" s="73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2"/>
    </row>
    <row r="84" spans="1:13" ht="15.6" x14ac:dyDescent="0.3">
      <c r="A84" s="60">
        <v>3</v>
      </c>
      <c r="B84" s="54" t="s">
        <v>13</v>
      </c>
      <c r="C84" s="55"/>
      <c r="D84" s="55"/>
      <c r="E84" s="61"/>
      <c r="F84" s="63"/>
      <c r="G84" s="61"/>
      <c r="H84" s="61"/>
      <c r="I84" s="61"/>
      <c r="J84" s="61"/>
      <c r="K84" s="61"/>
      <c r="L84" s="61"/>
      <c r="M84" s="61"/>
    </row>
    <row r="85" spans="1:13" ht="39.6" x14ac:dyDescent="0.3">
      <c r="A85" s="28"/>
      <c r="B85" s="56" t="s">
        <v>97</v>
      </c>
      <c r="C85" s="46" t="s">
        <v>98</v>
      </c>
      <c r="D85" s="57" t="s">
        <v>59</v>
      </c>
      <c r="E85" s="58"/>
      <c r="F85" s="59">
        <v>9800</v>
      </c>
      <c r="G85" s="58">
        <v>9800</v>
      </c>
      <c r="H85" s="58"/>
      <c r="I85" s="58">
        <v>9800</v>
      </c>
      <c r="J85" s="58">
        <v>9800</v>
      </c>
      <c r="K85" s="58"/>
      <c r="L85" s="58"/>
      <c r="M85" s="58"/>
    </row>
    <row r="86" spans="1:13" ht="15.6" x14ac:dyDescent="0.3">
      <c r="A86" s="70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2"/>
    </row>
    <row r="87" spans="1:13" ht="15.6" x14ac:dyDescent="0.3">
      <c r="A87" s="60">
        <v>4</v>
      </c>
      <c r="B87" s="54" t="s">
        <v>14</v>
      </c>
      <c r="C87" s="55"/>
      <c r="D87" s="55"/>
      <c r="E87" s="61"/>
      <c r="F87" s="61"/>
      <c r="G87" s="61"/>
      <c r="H87" s="61"/>
      <c r="I87" s="61"/>
      <c r="J87" s="61"/>
      <c r="K87" s="61"/>
      <c r="L87" s="61"/>
      <c r="M87" s="61"/>
    </row>
    <row r="88" spans="1:13" ht="14.25" customHeight="1" x14ac:dyDescent="0.3">
      <c r="A88" s="6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7"/>
    </row>
    <row r="89" spans="1:13" ht="53.25" customHeight="1" x14ac:dyDescent="0.3">
      <c r="A89" s="64" t="s">
        <v>90</v>
      </c>
      <c r="B89" s="74" t="s">
        <v>99</v>
      </c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</row>
    <row r="91" spans="1:13" ht="15.75" customHeight="1" x14ac:dyDescent="0.3">
      <c r="A91" s="68" t="s">
        <v>86</v>
      </c>
      <c r="B91" s="68"/>
      <c r="C91" s="68"/>
      <c r="D91" s="68"/>
      <c r="E91" s="68"/>
      <c r="F91" s="68"/>
      <c r="G91" s="68"/>
      <c r="H91" s="11"/>
      <c r="J91" s="69" t="s">
        <v>85</v>
      </c>
      <c r="K91" s="69"/>
      <c r="L91" s="69"/>
      <c r="M91" s="69"/>
    </row>
    <row r="92" spans="1:13" ht="15.75" customHeight="1" x14ac:dyDescent="0.3">
      <c r="A92" s="19"/>
      <c r="B92" s="18"/>
      <c r="C92" s="18"/>
      <c r="D92" s="19"/>
      <c r="H92" s="10" t="s">
        <v>15</v>
      </c>
      <c r="J92" s="89" t="s">
        <v>16</v>
      </c>
      <c r="K92" s="89"/>
      <c r="L92" s="89"/>
      <c r="M92" s="89"/>
    </row>
    <row r="93" spans="1:13" ht="15.6" x14ac:dyDescent="0.3">
      <c r="A93" s="2"/>
      <c r="D93" s="19"/>
    </row>
    <row r="94" spans="1:13" ht="15.75" customHeight="1" x14ac:dyDescent="0.3">
      <c r="A94" s="68" t="s">
        <v>71</v>
      </c>
      <c r="B94" s="68"/>
      <c r="C94" s="68"/>
      <c r="D94" s="68"/>
      <c r="E94" s="68"/>
      <c r="F94" s="68"/>
      <c r="G94" s="68"/>
      <c r="H94" s="11"/>
      <c r="J94" s="69" t="s">
        <v>36</v>
      </c>
      <c r="K94" s="69"/>
      <c r="L94" s="69"/>
      <c r="M94" s="69"/>
    </row>
    <row r="95" spans="1:13" ht="15.75" customHeight="1" x14ac:dyDescent="0.3">
      <c r="A95" s="19"/>
      <c r="B95" s="19"/>
      <c r="C95" s="19"/>
      <c r="D95" s="19"/>
      <c r="E95" s="19"/>
      <c r="F95" s="19"/>
      <c r="G95" s="19"/>
      <c r="H95" s="10" t="s">
        <v>15</v>
      </c>
      <c r="J95" s="89" t="s">
        <v>16</v>
      </c>
      <c r="K95" s="89"/>
      <c r="L95" s="89"/>
      <c r="M95" s="89"/>
    </row>
  </sheetData>
  <mergeCells count="57">
    <mergeCell ref="B18:M18"/>
    <mergeCell ref="B19:M19"/>
    <mergeCell ref="B20:M20"/>
    <mergeCell ref="A9:M9"/>
    <mergeCell ref="B10:M10"/>
    <mergeCell ref="B11:M11"/>
    <mergeCell ref="B12:M12"/>
    <mergeCell ref="D14:M14"/>
    <mergeCell ref="B17:M17"/>
    <mergeCell ref="J92:M92"/>
    <mergeCell ref="A94:G94"/>
    <mergeCell ref="J94:M94"/>
    <mergeCell ref="J95:M95"/>
    <mergeCell ref="A3:A4"/>
    <mergeCell ref="A5:A6"/>
    <mergeCell ref="A7:A8"/>
    <mergeCell ref="A21:A22"/>
    <mergeCell ref="C23:E23"/>
    <mergeCell ref="F23:H23"/>
    <mergeCell ref="I23:K23"/>
    <mergeCell ref="B21:M21"/>
    <mergeCell ref="A23:A24"/>
    <mergeCell ref="B23:B24"/>
    <mergeCell ref="B35:B36"/>
    <mergeCell ref="C35:E35"/>
    <mergeCell ref="F35:H35"/>
    <mergeCell ref="I35:K35"/>
    <mergeCell ref="B32:M32"/>
    <mergeCell ref="A78:M78"/>
    <mergeCell ref="D45:D47"/>
    <mergeCell ref="C45:C47"/>
    <mergeCell ref="B45:B47"/>
    <mergeCell ref="A45:A47"/>
    <mergeCell ref="E45:G46"/>
    <mergeCell ref="H45:J46"/>
    <mergeCell ref="A1:M1"/>
    <mergeCell ref="A2:M2"/>
    <mergeCell ref="K45:M46"/>
    <mergeCell ref="A58:M58"/>
    <mergeCell ref="A63:M63"/>
    <mergeCell ref="A72:M72"/>
    <mergeCell ref="B41:K41"/>
    <mergeCell ref="B43:M43"/>
    <mergeCell ref="A30:K30"/>
    <mergeCell ref="A32:A33"/>
    <mergeCell ref="E3:M3"/>
    <mergeCell ref="E4:M4"/>
    <mergeCell ref="E5:M5"/>
    <mergeCell ref="E6:M6"/>
    <mergeCell ref="E7:M7"/>
    <mergeCell ref="E8:M8"/>
    <mergeCell ref="A88:M88"/>
    <mergeCell ref="A91:G91"/>
    <mergeCell ref="J91:M91"/>
    <mergeCell ref="A86:M86"/>
    <mergeCell ref="A83:M83"/>
    <mergeCell ref="B89:M89"/>
  </mergeCells>
  <pageMargins left="0.19" right="0.18" top="0.53" bottom="0.31" header="0.3" footer="0.3"/>
  <pageSetup paperSize="9" scale="77" orientation="landscape" r:id="rId1"/>
  <rowBreaks count="2" manualBreakCount="2">
    <brk id="20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звіт</vt:lpstr>
      <vt:lpstr>Лист3</vt:lpstr>
      <vt:lpstr>звіт!Область_друку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2019-04-03T14:24:34Z</cp:lastPrinted>
  <dcterms:created xsi:type="dcterms:W3CDTF">2018-12-28T08:43:53Z</dcterms:created>
  <dcterms:modified xsi:type="dcterms:W3CDTF">2026-03-25T10:14:15Z</dcterms:modified>
</cp:coreProperties>
</file>