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4A002B4F-8812-499E-8940-B370A6512750}" xr6:coauthVersionLast="47" xr6:coauthVersionMax="47" xr10:uidLastSave="{00000000-0000-0000-0000-000000000000}"/>
  <bookViews>
    <workbookView xWindow="-108" yWindow="-108" windowWidth="23256" windowHeight="12456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_xlnm.Print_Area" localSheetId="0">Лист1!$A$1:$W$25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0" i="4" l="1"/>
  <c r="R20" i="4"/>
  <c r="S20" i="4"/>
  <c r="T20" i="4"/>
  <c r="G20" i="4"/>
  <c r="H20" i="4"/>
  <c r="I20" i="4"/>
  <c r="J20" i="4"/>
  <c r="K20" i="4"/>
  <c r="L20" i="4"/>
  <c r="M20" i="4"/>
  <c r="N20" i="4"/>
  <c r="O20" i="4"/>
  <c r="P20" i="4"/>
  <c r="F20" i="4"/>
  <c r="U18" i="4"/>
  <c r="Q18" i="4"/>
  <c r="U16" i="4"/>
  <c r="Q16" i="4"/>
  <c r="Q15" i="4"/>
  <c r="U13" i="4"/>
  <c r="U20" i="4" s="1"/>
  <c r="Q13" i="4"/>
  <c r="Q20" i="4" s="1"/>
  <c r="Q12" i="4"/>
  <c r="Q17" i="4"/>
  <c r="W16" i="4"/>
  <c r="Q19" i="4"/>
  <c r="W18" i="4"/>
  <c r="U14" i="4"/>
  <c r="Q14" i="4"/>
  <c r="W14" i="4" s="1"/>
  <c r="U11" i="4"/>
  <c r="Q11" i="4"/>
  <c r="W11" i="4"/>
  <c r="W13" i="4" l="1"/>
  <c r="W20" i="4" s="1"/>
</calcChain>
</file>

<file path=xl/sharedStrings.xml><?xml version="1.0" encoding="utf-8"?>
<sst xmlns="http://schemas.openxmlformats.org/spreadsheetml/2006/main" count="66" uniqueCount="45">
  <si>
    <t>№з/п</t>
  </si>
  <si>
    <t>СУМА ДО ВИДАЧІ</t>
  </si>
  <si>
    <t>Сума</t>
  </si>
  <si>
    <t>РАЗОМ нараховано</t>
  </si>
  <si>
    <t>ПДФО</t>
  </si>
  <si>
    <t>РАЗОМ утримано</t>
  </si>
  <si>
    <t>дні</t>
  </si>
  <si>
    <t>Посада</t>
  </si>
  <si>
    <t>Таб №</t>
  </si>
  <si>
    <t>Військовий збір</t>
  </si>
  <si>
    <t>ВИТЯГ З РОЗРАХУНКОВО-ПЛАТІЖНОЇ ВІДОМОСТІ</t>
  </si>
  <si>
    <t>Разом по листу</t>
  </si>
  <si>
    <t>Премія</t>
  </si>
  <si>
    <t>00022680</t>
  </si>
  <si>
    <t>Чернівецька обласна державна адміністрація ( обласна військова адміністрація)</t>
  </si>
  <si>
    <t>Голова ОДА (начальник ОВА)</t>
  </si>
  <si>
    <t xml:space="preserve">Заступник голови ОДА (начальника ОВА)          </t>
  </si>
  <si>
    <t>Заступник голови ОДА (начальника ОВА) з питань цифрового розвитку, цифрових трансформацій і цифровізації (CDTO)</t>
  </si>
  <si>
    <t>Начальник відділу фінансового забезпечення апарату ОДА (ОВА) - головний бухгалтер                                                     Галина МИХАЙЛЮК</t>
  </si>
  <si>
    <t>Грошова допомога  на оздоровлення</t>
  </si>
  <si>
    <t xml:space="preserve">Перший заступник голови ОДА (начальника ОВА)          </t>
  </si>
  <si>
    <t>за лютий  2026 року</t>
  </si>
  <si>
    <t>Нарахування</t>
  </si>
  <si>
    <t>Виплати у міжрозрах.          період (аванс тощо)</t>
  </si>
  <si>
    <t xml:space="preserve">Утримання </t>
  </si>
  <si>
    <t>По посадовому окладу</t>
  </si>
  <si>
    <t>Вислуга років</t>
  </si>
  <si>
    <t>Допомога соц.побутова</t>
  </si>
  <si>
    <t>грн,коп</t>
  </si>
  <si>
    <t>Індексація</t>
  </si>
  <si>
    <t xml:space="preserve">Відпускні, компенсація </t>
  </si>
  <si>
    <t>Надбавка за інтенсивність</t>
  </si>
  <si>
    <t xml:space="preserve">Оплата  по середньому (лікарняні листи, за час у відрядженні тощо) </t>
  </si>
  <si>
    <t>Осипенко      Руслан Іванович</t>
  </si>
  <si>
    <t>По окладу за спеціальним  званням</t>
  </si>
  <si>
    <t>Запаранюк     Руслан Васильович</t>
  </si>
  <si>
    <t>Янков            Олександр Степанович</t>
  </si>
  <si>
    <t>Греба                   Роман Володимирович</t>
  </si>
  <si>
    <t>Відпрацьо   вано</t>
  </si>
  <si>
    <t>Пабат    Валентин Юрійович</t>
  </si>
  <si>
    <t xml:space="preserve"> Надбавка за роботу з документами "таємно"</t>
  </si>
  <si>
    <t>28  календ. днів</t>
  </si>
  <si>
    <t>Прізвище, ім'я,            по батькові</t>
  </si>
  <si>
    <t>Відшкодовано ПДФО</t>
  </si>
  <si>
    <t>донарахо вано          за січень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</si>
</sst>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;;;"/>
    <numFmt numFmtId="181" formatCode="###0.00;\-###0.00;;"/>
  </numFmts>
  <fonts count="19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8"/>
      <name val="Arial Cyr"/>
      <family val="2"/>
      <charset val="204"/>
    </font>
    <font>
      <b/>
      <sz val="7"/>
      <name val="Arial Cyr"/>
      <family val="2"/>
      <charset val="204"/>
    </font>
    <font>
      <sz val="14"/>
      <name val="Arial Cyr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180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top"/>
    </xf>
    <xf numFmtId="0" fontId="7" fillId="0" borderId="0" xfId="0" applyFont="1"/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10" fillId="0" borderId="0" xfId="0" applyFont="1"/>
    <xf numFmtId="0" fontId="11" fillId="0" borderId="0" xfId="0" applyFont="1" applyFill="1" applyAlignment="1">
      <alignment horizontal="left" vertical="top"/>
    </xf>
    <xf numFmtId="180" fontId="8" fillId="0" borderId="0" xfId="0" applyNumberFormat="1" applyFont="1" applyFill="1" applyAlignment="1">
      <alignment horizontal="left" vertical="center"/>
    </xf>
    <xf numFmtId="49" fontId="10" fillId="0" borderId="0" xfId="0" applyNumberFormat="1" applyFont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0" xfId="0" applyFont="1"/>
    <xf numFmtId="2" fontId="0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2" fontId="0" fillId="0" borderId="3" xfId="0" applyNumberFormat="1" applyFont="1" applyFill="1" applyBorder="1" applyAlignment="1">
      <alignment vertical="center"/>
    </xf>
    <xf numFmtId="2" fontId="0" fillId="0" borderId="10" xfId="0" applyNumberFormat="1" applyFont="1" applyFill="1" applyBorder="1" applyAlignment="1">
      <alignment vertical="center"/>
    </xf>
    <xf numFmtId="2" fontId="6" fillId="0" borderId="12" xfId="0" applyNumberFormat="1" applyFont="1" applyFill="1" applyBorder="1" applyAlignment="1">
      <alignment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" fontId="15" fillId="0" borderId="3" xfId="0" applyNumberFormat="1" applyFont="1" applyFill="1" applyBorder="1" applyAlignment="1">
      <alignment horizontal="center" vertical="top" wrapText="1"/>
    </xf>
    <xf numFmtId="1" fontId="15" fillId="0" borderId="3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1" fontId="16" fillId="0" borderId="3" xfId="0" applyNumberFormat="1" applyFont="1" applyFill="1" applyBorder="1" applyAlignment="1">
      <alignment horizontal="center" vertical="center" wrapText="1"/>
    </xf>
    <xf numFmtId="181" fontId="17" fillId="0" borderId="12" xfId="0" applyNumberFormat="1" applyFont="1" applyFill="1" applyBorder="1" applyAlignment="1">
      <alignment horizontal="right" vertical="top"/>
    </xf>
    <xf numFmtId="0" fontId="18" fillId="0" borderId="3" xfId="0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top" wrapText="1"/>
    </xf>
    <xf numFmtId="2" fontId="0" fillId="0" borderId="7" xfId="0" applyNumberFormat="1" applyFont="1" applyFill="1" applyBorder="1" applyAlignment="1">
      <alignment vertical="center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2" fontId="0" fillId="0" borderId="20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19" xfId="0" applyNumberFormat="1" applyFont="1" applyFill="1" applyBorder="1" applyAlignment="1">
      <alignment horizontal="center" vertical="center"/>
    </xf>
    <xf numFmtId="2" fontId="0" fillId="0" borderId="3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center" wrapText="1"/>
    </xf>
    <xf numFmtId="49" fontId="9" fillId="0" borderId="0" xfId="0" applyNumberFormat="1" applyFont="1" applyFill="1" applyAlignment="1">
      <alignment horizontal="center" vertical="center"/>
    </xf>
    <xf numFmtId="0" fontId="17" fillId="0" borderId="17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showGridLines="0" tabSelected="1" view="pageLayout" zoomScale="96" zoomScaleNormal="87" zoomScaleSheetLayoutView="80" zoomScalePageLayoutView="96" workbookViewId="0">
      <pane ySplit="2280" topLeftCell="A9"/>
      <selection activeCell="W11" sqref="W11:W12"/>
      <selection pane="bottomLeft" activeCell="D23" sqref="D23:T23"/>
    </sheetView>
  </sheetViews>
  <sheetFormatPr defaultRowHeight="13.2" customHeight="1" x14ac:dyDescent="0.25"/>
  <cols>
    <col min="1" max="1" width="3.33203125" customWidth="1"/>
    <col min="2" max="2" width="4.33203125" customWidth="1"/>
    <col min="3" max="3" width="17.109375" customWidth="1"/>
    <col min="4" max="4" width="17.88671875" customWidth="1"/>
    <col min="5" max="5" width="8.44140625" customWidth="1"/>
    <col min="6" max="7" width="10.88671875" customWidth="1"/>
    <col min="8" max="8" width="9.44140625" customWidth="1"/>
    <col min="9" max="9" width="12.44140625" customWidth="1"/>
    <col min="10" max="10" width="10.44140625" customWidth="1"/>
    <col min="11" max="11" width="12" hidden="1" customWidth="1"/>
    <col min="12" max="12" width="9.6640625" customWidth="1"/>
    <col min="13" max="13" width="10" customWidth="1"/>
    <col min="14" max="14" width="11" customWidth="1"/>
    <col min="15" max="15" width="10" customWidth="1"/>
    <col min="16" max="16" width="9.88671875" hidden="1" customWidth="1"/>
    <col min="17" max="18" width="10.88671875" customWidth="1"/>
    <col min="19" max="19" width="10.109375" customWidth="1"/>
    <col min="20" max="20" width="10.44140625" customWidth="1"/>
    <col min="21" max="21" width="10.88671875" customWidth="1"/>
    <col min="22" max="22" width="11.33203125" customWidth="1"/>
    <col min="23" max="23" width="11" customWidth="1"/>
  </cols>
  <sheetData>
    <row r="1" spans="1:24" ht="13.2" customHeight="1" x14ac:dyDescent="0.25">
      <c r="A1" s="2"/>
      <c r="B1" s="2"/>
      <c r="C1" s="3">
        <v>1</v>
      </c>
      <c r="D1" s="3"/>
      <c r="E1" s="4"/>
      <c r="F1" s="4"/>
      <c r="G1" s="4"/>
      <c r="H1" s="4"/>
    </row>
    <row r="2" spans="1:24" ht="17.399999999999999" customHeight="1" x14ac:dyDescent="0.25">
      <c r="A2" s="11" t="s">
        <v>14</v>
      </c>
      <c r="B2" s="11"/>
      <c r="C2" s="12"/>
      <c r="D2" s="12"/>
      <c r="E2" s="9"/>
      <c r="F2" s="9"/>
      <c r="G2" s="9"/>
      <c r="H2" s="9"/>
      <c r="I2" s="7"/>
    </row>
    <row r="3" spans="1:24" ht="13.2" customHeight="1" x14ac:dyDescent="0.25">
      <c r="A3" s="64" t="s">
        <v>13</v>
      </c>
      <c r="B3" s="64"/>
      <c r="C3" s="64"/>
      <c r="D3" s="5"/>
      <c r="E3" s="1"/>
      <c r="F3" s="1"/>
      <c r="G3" s="1"/>
      <c r="H3" s="1"/>
    </row>
    <row r="4" spans="1:24" ht="16.95" customHeight="1" x14ac:dyDescent="0.3">
      <c r="A4" s="8"/>
      <c r="B4" s="8"/>
      <c r="C4" s="8"/>
      <c r="D4" s="5"/>
      <c r="E4" s="1"/>
      <c r="F4" s="1"/>
      <c r="G4" s="1"/>
      <c r="H4" s="1"/>
      <c r="J4" s="10" t="s">
        <v>10</v>
      </c>
      <c r="K4" s="10"/>
      <c r="L4" s="10"/>
      <c r="M4" s="10"/>
      <c r="N4" s="10"/>
      <c r="O4" s="10"/>
      <c r="P4" s="10"/>
    </row>
    <row r="5" spans="1:24" ht="7.95" customHeight="1" x14ac:dyDescent="0.3">
      <c r="A5" s="8"/>
      <c r="B5" s="8"/>
      <c r="C5" s="8"/>
      <c r="D5" s="5"/>
      <c r="E5" s="1"/>
      <c r="F5" s="1"/>
      <c r="G5" s="1"/>
      <c r="H5" s="1"/>
      <c r="J5" s="10"/>
      <c r="K5" s="10"/>
      <c r="L5" s="10"/>
      <c r="M5" s="10"/>
      <c r="N5" s="10"/>
      <c r="O5" s="10"/>
      <c r="P5" s="10"/>
    </row>
    <row r="6" spans="1:24" ht="18.600000000000001" customHeight="1" x14ac:dyDescent="0.3">
      <c r="A6" s="8"/>
      <c r="B6" s="8"/>
      <c r="C6" s="8"/>
      <c r="D6" s="5"/>
      <c r="E6" s="1"/>
      <c r="F6" s="1"/>
      <c r="G6" s="1"/>
      <c r="H6" s="1"/>
      <c r="J6" s="40" t="s">
        <v>21</v>
      </c>
      <c r="K6" s="40"/>
      <c r="L6" s="40"/>
      <c r="M6" s="40"/>
      <c r="N6" s="13"/>
      <c r="O6" s="13"/>
      <c r="P6" s="13"/>
    </row>
    <row r="7" spans="1:24" ht="13.2" customHeight="1" x14ac:dyDescent="0.25">
      <c r="A7" s="8"/>
      <c r="B7" s="8"/>
      <c r="C7" s="8"/>
      <c r="D7" s="5"/>
      <c r="E7" s="1"/>
      <c r="F7" s="1"/>
      <c r="G7" s="1"/>
      <c r="H7" s="1"/>
      <c r="U7" t="s">
        <v>28</v>
      </c>
    </row>
    <row r="8" spans="1:24" ht="13.2" customHeight="1" x14ac:dyDescent="0.25">
      <c r="A8" s="59" t="s">
        <v>0</v>
      </c>
      <c r="B8" s="59" t="s">
        <v>8</v>
      </c>
      <c r="C8" s="59" t="s">
        <v>42</v>
      </c>
      <c r="D8" s="59" t="s">
        <v>7</v>
      </c>
      <c r="E8" s="51" t="s">
        <v>38</v>
      </c>
      <c r="F8" s="53" t="s">
        <v>22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  <c r="R8" s="56" t="s">
        <v>24</v>
      </c>
      <c r="S8" s="57"/>
      <c r="T8" s="57"/>
      <c r="U8" s="58"/>
      <c r="V8" s="41" t="s">
        <v>43</v>
      </c>
      <c r="W8" s="59" t="s">
        <v>1</v>
      </c>
    </row>
    <row r="9" spans="1:24" ht="81" customHeight="1" x14ac:dyDescent="0.25">
      <c r="A9" s="60"/>
      <c r="B9" s="60"/>
      <c r="C9" s="60"/>
      <c r="D9" s="60"/>
      <c r="E9" s="52"/>
      <c r="F9" s="16" t="s">
        <v>25</v>
      </c>
      <c r="G9" s="16" t="s">
        <v>34</v>
      </c>
      <c r="H9" s="16" t="s">
        <v>26</v>
      </c>
      <c r="I9" s="16" t="s">
        <v>31</v>
      </c>
      <c r="J9" s="16" t="s">
        <v>40</v>
      </c>
      <c r="K9" s="16" t="s">
        <v>27</v>
      </c>
      <c r="L9" s="16" t="s">
        <v>12</v>
      </c>
      <c r="M9" s="16" t="s">
        <v>30</v>
      </c>
      <c r="N9" s="16" t="s">
        <v>32</v>
      </c>
      <c r="O9" s="16" t="s">
        <v>19</v>
      </c>
      <c r="P9" s="16" t="s">
        <v>29</v>
      </c>
      <c r="Q9" s="35" t="s">
        <v>3</v>
      </c>
      <c r="R9" s="16" t="s">
        <v>23</v>
      </c>
      <c r="S9" s="16" t="s">
        <v>4</v>
      </c>
      <c r="T9" s="16" t="s">
        <v>9</v>
      </c>
      <c r="U9" s="16" t="s">
        <v>5</v>
      </c>
      <c r="V9" s="42"/>
      <c r="W9" s="60"/>
    </row>
    <row r="10" spans="1:24" ht="13.95" customHeight="1" thickBot="1" x14ac:dyDescent="0.3">
      <c r="A10" s="16"/>
      <c r="B10" s="16"/>
      <c r="C10" s="14"/>
      <c r="D10" s="15"/>
      <c r="E10" s="15" t="s">
        <v>6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15" t="s">
        <v>2</v>
      </c>
      <c r="T10" s="15" t="s">
        <v>2</v>
      </c>
      <c r="U10" s="15" t="s">
        <v>2</v>
      </c>
      <c r="V10" s="15"/>
      <c r="W10" s="15" t="s">
        <v>2</v>
      </c>
    </row>
    <row r="11" spans="1:24" s="6" customFormat="1" ht="26.25" customHeight="1" x14ac:dyDescent="0.25">
      <c r="A11" s="44">
        <v>1</v>
      </c>
      <c r="B11" s="44">
        <v>618</v>
      </c>
      <c r="C11" s="61" t="s">
        <v>33</v>
      </c>
      <c r="D11" s="62" t="s">
        <v>15</v>
      </c>
      <c r="E11" s="36" t="s">
        <v>41</v>
      </c>
      <c r="F11" s="20">
        <v>118553</v>
      </c>
      <c r="G11" s="20">
        <v>2600</v>
      </c>
      <c r="H11" s="20">
        <v>60576.5</v>
      </c>
      <c r="I11" s="20"/>
      <c r="J11" s="20">
        <v>17782.95</v>
      </c>
      <c r="K11" s="20"/>
      <c r="L11" s="20"/>
      <c r="M11" s="20"/>
      <c r="N11" s="20"/>
      <c r="O11" s="20"/>
      <c r="P11" s="20"/>
      <c r="Q11" s="21">
        <f t="shared" ref="Q11:Q19" si="0">SUM(F11:P11)</f>
        <v>199512.45</v>
      </c>
      <c r="R11" s="50">
        <v>50000</v>
      </c>
      <c r="S11" s="50">
        <v>38060.620000000003</v>
      </c>
      <c r="T11" s="50">
        <v>10572.39</v>
      </c>
      <c r="U11" s="50">
        <f>SUM(R11:T11)</f>
        <v>98633.01</v>
      </c>
      <c r="V11" s="43">
        <v>38060.620000000003</v>
      </c>
      <c r="W11" s="50">
        <f>SUM(Q11+Q12-U11)</f>
        <v>112814.88000000002</v>
      </c>
      <c r="X11" s="19"/>
    </row>
    <row r="12" spans="1:24" s="6" customFormat="1" ht="35.25" customHeight="1" x14ac:dyDescent="0.25">
      <c r="A12" s="45"/>
      <c r="B12" s="45"/>
      <c r="C12" s="61"/>
      <c r="D12" s="63"/>
      <c r="E12" s="29" t="s">
        <v>44</v>
      </c>
      <c r="F12" s="18">
        <v>7956.96</v>
      </c>
      <c r="G12" s="18"/>
      <c r="H12" s="18">
        <v>3978.48</v>
      </c>
      <c r="I12" s="18"/>
      <c r="J12" s="18"/>
      <c r="K12" s="18"/>
      <c r="L12" s="18"/>
      <c r="M12" s="18"/>
      <c r="N12" s="18"/>
      <c r="O12" s="18"/>
      <c r="P12" s="18"/>
      <c r="Q12" s="21">
        <f t="shared" si="0"/>
        <v>11935.44</v>
      </c>
      <c r="R12" s="50"/>
      <c r="S12" s="50"/>
      <c r="T12" s="50"/>
      <c r="U12" s="50"/>
      <c r="V12" s="39"/>
      <c r="W12" s="50"/>
      <c r="X12" s="19"/>
    </row>
    <row r="13" spans="1:24" s="6" customFormat="1" ht="45" customHeight="1" x14ac:dyDescent="0.25">
      <c r="A13" s="27">
        <v>2</v>
      </c>
      <c r="B13" s="27">
        <v>544</v>
      </c>
      <c r="C13" s="31" t="s">
        <v>35</v>
      </c>
      <c r="D13" s="32" t="s">
        <v>15</v>
      </c>
      <c r="E13" s="30" t="s">
        <v>44</v>
      </c>
      <c r="F13" s="22">
        <v>4721.09</v>
      </c>
      <c r="G13" s="22"/>
      <c r="H13" s="22"/>
      <c r="I13" s="22"/>
      <c r="J13" s="22">
        <v>708.17</v>
      </c>
      <c r="K13" s="22"/>
      <c r="L13" s="22"/>
      <c r="M13" s="22"/>
      <c r="N13" s="22"/>
      <c r="O13" s="22"/>
      <c r="P13" s="22"/>
      <c r="Q13" s="22">
        <f t="shared" si="0"/>
        <v>5429.26</v>
      </c>
      <c r="R13" s="22"/>
      <c r="S13" s="22">
        <v>977.27</v>
      </c>
      <c r="T13" s="22">
        <v>271.45999999999998</v>
      </c>
      <c r="U13" s="22">
        <f>SUM(R13:T13)</f>
        <v>1248.73</v>
      </c>
      <c r="V13" s="22"/>
      <c r="W13" s="22">
        <f>SUM(Q13-U13)</f>
        <v>4180.5300000000007</v>
      </c>
      <c r="X13" s="19"/>
    </row>
    <row r="14" spans="1:24" s="6" customFormat="1" ht="42.75" customHeight="1" x14ac:dyDescent="0.25">
      <c r="A14" s="44">
        <v>3</v>
      </c>
      <c r="B14" s="44">
        <v>552</v>
      </c>
      <c r="C14" s="46" t="s">
        <v>36</v>
      </c>
      <c r="D14" s="46" t="s">
        <v>20</v>
      </c>
      <c r="E14" s="33">
        <v>20</v>
      </c>
      <c r="F14" s="22">
        <v>74229</v>
      </c>
      <c r="G14" s="22"/>
      <c r="H14" s="22">
        <v>6680.61</v>
      </c>
      <c r="I14" s="22"/>
      <c r="J14" s="22">
        <v>11134.35</v>
      </c>
      <c r="K14" s="22"/>
      <c r="L14" s="22"/>
      <c r="M14" s="22"/>
      <c r="N14" s="22"/>
      <c r="O14" s="22"/>
      <c r="P14" s="22"/>
      <c r="Q14" s="22">
        <f t="shared" si="0"/>
        <v>92043.96</v>
      </c>
      <c r="R14" s="38">
        <v>35000</v>
      </c>
      <c r="S14" s="38">
        <v>26430.47</v>
      </c>
      <c r="T14" s="38">
        <v>7341.8</v>
      </c>
      <c r="U14" s="38">
        <f>SUM(R14:T14)</f>
        <v>68772.27</v>
      </c>
      <c r="V14" s="25"/>
      <c r="W14" s="38">
        <f>SUM(Q14+Q15-U14)</f>
        <v>78063.690000000017</v>
      </c>
    </row>
    <row r="15" spans="1:24" s="6" customFormat="1" ht="42.75" customHeight="1" x14ac:dyDescent="0.25">
      <c r="A15" s="45"/>
      <c r="B15" s="45"/>
      <c r="C15" s="47"/>
      <c r="D15" s="47"/>
      <c r="E15" s="30" t="s">
        <v>44</v>
      </c>
      <c r="F15" s="22">
        <v>38050</v>
      </c>
      <c r="G15" s="22"/>
      <c r="H15" s="22">
        <v>3424.5</v>
      </c>
      <c r="I15" s="22">
        <v>7610</v>
      </c>
      <c r="J15" s="22">
        <v>5707.5</v>
      </c>
      <c r="K15" s="22"/>
      <c r="L15" s="22"/>
      <c r="M15" s="22"/>
      <c r="N15" s="22"/>
      <c r="O15" s="22"/>
      <c r="P15" s="22"/>
      <c r="Q15" s="22">
        <f t="shared" si="0"/>
        <v>54792</v>
      </c>
      <c r="R15" s="39"/>
      <c r="S15" s="39"/>
      <c r="T15" s="39"/>
      <c r="U15" s="39"/>
      <c r="V15" s="26"/>
      <c r="W15" s="39"/>
    </row>
    <row r="16" spans="1:24" s="6" customFormat="1" ht="42.75" customHeight="1" x14ac:dyDescent="0.25">
      <c r="A16" s="44">
        <v>4</v>
      </c>
      <c r="B16" s="44">
        <v>608</v>
      </c>
      <c r="C16" s="46" t="s">
        <v>37</v>
      </c>
      <c r="D16" s="46" t="s">
        <v>16</v>
      </c>
      <c r="E16" s="33">
        <v>20</v>
      </c>
      <c r="F16" s="22">
        <v>66276</v>
      </c>
      <c r="G16" s="22"/>
      <c r="H16" s="22">
        <v>13917.96</v>
      </c>
      <c r="I16" s="22"/>
      <c r="J16" s="22">
        <v>9941.4</v>
      </c>
      <c r="K16" s="22"/>
      <c r="L16" s="22"/>
      <c r="M16" s="22"/>
      <c r="N16" s="22"/>
      <c r="O16" s="22"/>
      <c r="P16" s="22"/>
      <c r="Q16" s="22">
        <f t="shared" si="0"/>
        <v>90135.359999999986</v>
      </c>
      <c r="R16" s="38">
        <v>30000</v>
      </c>
      <c r="S16" s="38">
        <v>24896.74</v>
      </c>
      <c r="T16" s="38">
        <v>6915.76</v>
      </c>
      <c r="U16" s="38">
        <f>SUM(R16:T16)</f>
        <v>61812.500000000007</v>
      </c>
      <c r="V16" s="25"/>
      <c r="W16" s="38">
        <f>SUM(Q17+Q16-U16)</f>
        <v>76502.739999999991</v>
      </c>
    </row>
    <row r="17" spans="1:23" s="6" customFormat="1" ht="42.75" customHeight="1" x14ac:dyDescent="0.25">
      <c r="A17" s="45"/>
      <c r="B17" s="45"/>
      <c r="C17" s="47"/>
      <c r="D17" s="47"/>
      <c r="E17" s="30" t="s">
        <v>44</v>
      </c>
      <c r="F17" s="22">
        <v>30884.54</v>
      </c>
      <c r="G17" s="22"/>
      <c r="H17" s="22">
        <v>6485.75</v>
      </c>
      <c r="I17" s="22">
        <v>6176.91</v>
      </c>
      <c r="J17" s="22">
        <v>4632.68</v>
      </c>
      <c r="K17" s="22"/>
      <c r="L17" s="22"/>
      <c r="M17" s="22"/>
      <c r="N17" s="22"/>
      <c r="O17" s="22"/>
      <c r="P17" s="22"/>
      <c r="Q17" s="22">
        <f t="shared" si="0"/>
        <v>48179.88</v>
      </c>
      <c r="R17" s="39"/>
      <c r="S17" s="39"/>
      <c r="T17" s="39"/>
      <c r="U17" s="39"/>
      <c r="V17" s="26"/>
      <c r="W17" s="39"/>
    </row>
    <row r="18" spans="1:23" s="6" customFormat="1" ht="42.75" customHeight="1" x14ac:dyDescent="0.25">
      <c r="A18" s="44">
        <v>5</v>
      </c>
      <c r="B18" s="44">
        <v>602</v>
      </c>
      <c r="C18" s="46" t="s">
        <v>39</v>
      </c>
      <c r="D18" s="46" t="s">
        <v>17</v>
      </c>
      <c r="E18" s="33">
        <v>8</v>
      </c>
      <c r="F18" s="22">
        <v>26510.400000000001</v>
      </c>
      <c r="G18" s="22"/>
      <c r="H18" s="22">
        <v>795.31</v>
      </c>
      <c r="I18" s="22"/>
      <c r="J18" s="22"/>
      <c r="K18" s="22"/>
      <c r="L18" s="22"/>
      <c r="M18" s="22">
        <v>35110.550000000003</v>
      </c>
      <c r="N18" s="22"/>
      <c r="O18" s="22"/>
      <c r="P18" s="22"/>
      <c r="Q18" s="23">
        <f t="shared" si="0"/>
        <v>62416.260000000009</v>
      </c>
      <c r="R18" s="48">
        <v>80236.350000000006</v>
      </c>
      <c r="S18" s="38">
        <v>18756.55</v>
      </c>
      <c r="T18" s="38">
        <v>5210.1499999999996</v>
      </c>
      <c r="U18" s="38">
        <f>SUM(R18:T18)</f>
        <v>104203.05</v>
      </c>
      <c r="V18" s="25"/>
      <c r="W18" s="38">
        <f>SUM(Q19+Q18-U18)</f>
        <v>1.4551915228366852E-11</v>
      </c>
    </row>
    <row r="19" spans="1:23" s="6" customFormat="1" ht="109.5" customHeight="1" x14ac:dyDescent="0.25">
      <c r="A19" s="45"/>
      <c r="B19" s="45"/>
      <c r="C19" s="47"/>
      <c r="D19" s="47"/>
      <c r="E19" s="30" t="s">
        <v>44</v>
      </c>
      <c r="F19" s="22">
        <v>33973</v>
      </c>
      <c r="G19" s="22"/>
      <c r="H19" s="22">
        <v>1019.19</v>
      </c>
      <c r="I19" s="22">
        <v>6794.6</v>
      </c>
      <c r="J19" s="22"/>
      <c r="K19" s="22"/>
      <c r="L19" s="22"/>
      <c r="M19" s="22"/>
      <c r="N19" s="22"/>
      <c r="O19" s="22"/>
      <c r="P19" s="37"/>
      <c r="Q19" s="22">
        <f t="shared" si="0"/>
        <v>41786.79</v>
      </c>
      <c r="R19" s="49"/>
      <c r="S19" s="39"/>
      <c r="T19" s="39"/>
      <c r="U19" s="39"/>
      <c r="V19" s="26"/>
      <c r="W19" s="39"/>
    </row>
    <row r="20" spans="1:23" ht="38.4" customHeight="1" thickBot="1" x14ac:dyDescent="0.3">
      <c r="A20" s="28"/>
      <c r="B20" s="28"/>
      <c r="C20" s="65" t="s">
        <v>11</v>
      </c>
      <c r="D20" s="66"/>
      <c r="E20" s="34"/>
      <c r="F20" s="24">
        <f>F11+F12+F13+F14+F15+F16+F17+F18+F19</f>
        <v>401153.99000000005</v>
      </c>
      <c r="G20" s="24">
        <f t="shared" ref="G20:Q20" si="1">G11+G12+G13+G14+G15+G16+G17+G18+G19</f>
        <v>2600</v>
      </c>
      <c r="H20" s="24">
        <f t="shared" si="1"/>
        <v>96878.299999999988</v>
      </c>
      <c r="I20" s="24">
        <f t="shared" si="1"/>
        <v>20581.510000000002</v>
      </c>
      <c r="J20" s="24">
        <f t="shared" si="1"/>
        <v>49907.05</v>
      </c>
      <c r="K20" s="24">
        <f t="shared" si="1"/>
        <v>0</v>
      </c>
      <c r="L20" s="24">
        <f t="shared" si="1"/>
        <v>0</v>
      </c>
      <c r="M20" s="24">
        <f t="shared" si="1"/>
        <v>35110.550000000003</v>
      </c>
      <c r="N20" s="24">
        <f t="shared" si="1"/>
        <v>0</v>
      </c>
      <c r="O20" s="24">
        <f t="shared" si="1"/>
        <v>0</v>
      </c>
      <c r="P20" s="24">
        <f t="shared" si="1"/>
        <v>0</v>
      </c>
      <c r="Q20" s="24">
        <f t="shared" si="1"/>
        <v>606231.40000000014</v>
      </c>
      <c r="R20" s="24">
        <f t="shared" ref="R20:W20" si="2">SUM(R11:R18)</f>
        <v>195236.35</v>
      </c>
      <c r="S20" s="24">
        <f t="shared" si="2"/>
        <v>109121.65000000001</v>
      </c>
      <c r="T20" s="24">
        <f t="shared" si="2"/>
        <v>30311.559999999998</v>
      </c>
      <c r="U20" s="24">
        <f t="shared" si="2"/>
        <v>334669.56</v>
      </c>
      <c r="V20" s="24">
        <f t="shared" si="2"/>
        <v>38060.620000000003</v>
      </c>
      <c r="W20" s="24">
        <f t="shared" si="2"/>
        <v>271561.84000000003</v>
      </c>
    </row>
    <row r="21" spans="1:23" ht="26.25" customHeight="1" x14ac:dyDescent="0.25"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68"/>
      <c r="S21" s="68"/>
      <c r="T21" s="68"/>
    </row>
    <row r="23" spans="1:23" ht="30" customHeight="1" x14ac:dyDescent="0.3">
      <c r="C23" s="17"/>
      <c r="D23" s="67" t="s">
        <v>18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5" spans="1:23" ht="28.5" customHeight="1" x14ac:dyDescent="0.25"/>
  </sheetData>
  <mergeCells count="51">
    <mergeCell ref="A3:C3"/>
    <mergeCell ref="C20:D20"/>
    <mergeCell ref="D23:T23"/>
    <mergeCell ref="C21:T21"/>
    <mergeCell ref="A8:A9"/>
    <mergeCell ref="B8:B9"/>
    <mergeCell ref="C8:C9"/>
    <mergeCell ref="D8:D9"/>
    <mergeCell ref="T11:T12"/>
    <mergeCell ref="A11:A12"/>
    <mergeCell ref="B11:B12"/>
    <mergeCell ref="C11:C12"/>
    <mergeCell ref="D11:D12"/>
    <mergeCell ref="R11:R12"/>
    <mergeCell ref="S11:S12"/>
    <mergeCell ref="T14:T15"/>
    <mergeCell ref="U14:U15"/>
    <mergeCell ref="E8:E9"/>
    <mergeCell ref="F8:Q8"/>
    <mergeCell ref="R8:U8"/>
    <mergeCell ref="W8:W9"/>
    <mergeCell ref="U16:U17"/>
    <mergeCell ref="W16:W17"/>
    <mergeCell ref="U11:U12"/>
    <mergeCell ref="W11:W12"/>
    <mergeCell ref="A14:A15"/>
    <mergeCell ref="B14:B15"/>
    <mergeCell ref="C14:C15"/>
    <mergeCell ref="D14:D15"/>
    <mergeCell ref="R14:R15"/>
    <mergeCell ref="S14:S15"/>
    <mergeCell ref="A18:A19"/>
    <mergeCell ref="B18:B19"/>
    <mergeCell ref="C18:C19"/>
    <mergeCell ref="D18:D19"/>
    <mergeCell ref="R18:R19"/>
    <mergeCell ref="W14:W15"/>
    <mergeCell ref="B16:B17"/>
    <mergeCell ref="C16:C17"/>
    <mergeCell ref="A16:A17"/>
    <mergeCell ref="D16:D17"/>
    <mergeCell ref="S18:S19"/>
    <mergeCell ref="T18:T19"/>
    <mergeCell ref="U18:U19"/>
    <mergeCell ref="W18:W19"/>
    <mergeCell ref="J6:M6"/>
    <mergeCell ref="V8:V9"/>
    <mergeCell ref="V11:V12"/>
    <mergeCell ref="R16:R17"/>
    <mergeCell ref="S16:S17"/>
    <mergeCell ref="T16:T17"/>
  </mergeCells>
  <printOptions horizontalCentered="1" verticalCentered="1"/>
  <pageMargins left="0" right="0" top="0.78740157480314965" bottom="0.78740157480314965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Вікторія Півторан</cp:lastModifiedBy>
  <cp:revision>1</cp:revision>
  <cp:lastPrinted>2026-03-03T16:05:09Z</cp:lastPrinted>
  <dcterms:created xsi:type="dcterms:W3CDTF">2003-05-15T10:58:21Z</dcterms:created>
  <dcterms:modified xsi:type="dcterms:W3CDTF">2026-03-04T07:48:00Z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