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Лист1!$8:$8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Лист1!$A$1:$X$21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<sst xmlns="http://schemas.openxmlformats.org/spreadsheetml/2006/main" count="70" uniqueCount="51">
  <si>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Чернівецька обласна державна адміністрація                                                                                       ( обласна військова адміністрація)</t>
  </si>
  <si>
    <t>00022680</t>
  </si>
  <si>
    <t>ВИТЯГ З РОЗРАХУНКОВО-ПЛАТІЖНОЇ ВІДОМОСТІ</t>
  </si>
  <si>
    <t>за червень 2026 року</t>
  </si>
  <si>
    <t>грн, коп</t>
  </si>
  <si>
    <t>№з/п</t>
  </si>
  <si>
    <t>Таб №</t>
  </si>
  <si>
    <t>Прізвище, ім'я,            по батькові</t>
  </si>
  <si>
    <t>Посада</t>
  </si>
  <si>
    <t>Відпра-    цьовано</t>
  </si>
  <si>
    <t>Нарахування</t>
  </si>
  <si>
    <t xml:space="preserve">Утримання </t>
  </si>
  <si>
    <t>Відшкодовано ПДФО</t>
  </si>
  <si>
    <t>СУМА ДО ВИДАЧІ</t>
  </si>
  <si>
    <t>По посадовому окладу</t>
  </si>
  <si>
    <t>По окладу за спеціальним  званням</t>
  </si>
  <si>
    <t>Вислуга років</t>
  </si>
  <si>
    <t>Надбавка за інтенсивність</t>
  </si>
  <si>
    <t xml:space="preserve"> Надбавка за роботу з документами "таємно"</t>
  </si>
  <si>
    <t>Допомога соц.побутова</t>
  </si>
  <si>
    <t>Премія</t>
  </si>
  <si>
    <t xml:space="preserve">Відпускні, компенсація </t>
  </si>
  <si>
    <t xml:space="preserve">Оплата  по середньому (лікарняні листи, за час у відрядженні тощо) </t>
  </si>
  <si>
    <t>Грошова допомога  на оздоровлення</t>
  </si>
  <si>
    <t>Індексація</t>
  </si>
  <si>
    <t>РАЗОМ нараховано</t>
  </si>
  <si>
    <t>Виплати у міжрозрах.          період (аванс тощо)</t>
  </si>
  <si>
    <t>ПДФО</t>
  </si>
  <si>
    <t>Військо- вий збір</t>
  </si>
  <si>
    <t>Аліменти</t>
  </si>
  <si>
    <t>РАЗОМ утримано</t>
  </si>
  <si>
    <t>дні</t>
  </si>
  <si>
    <t>Сума</t>
  </si>
  <si>
    <t>Осипенко      Руслан  Іванович</t>
  </si>
  <si>
    <t>Голова ОДА (начальник ОВА)</t>
  </si>
  <si>
    <t>30 календ днів</t>
  </si>
  <si>
    <t>Бондар             Віталій Валерійович</t>
  </si>
  <si>
    <t xml:space="preserve">Перший заступник голови ОДА (перший заступник начальника ОВА)          </t>
  </si>
  <si>
    <t>Янков            Олександр Степанович</t>
  </si>
  <si>
    <t>Греба                   Роман Володимирович</t>
  </si>
  <si>
    <t xml:space="preserve">Заступник голови ОДА (заступник начальника ОВА)          </t>
  </si>
  <si>
    <t>Поливач           Віктор Миколайович</t>
  </si>
  <si>
    <t xml:space="preserve">Заступник голови ОДА (заступник начальника ОВА) з оборонних питань </t>
  </si>
  <si>
    <t>Сакрієр         Оксана Леонідівна</t>
  </si>
  <si>
    <t xml:space="preserve">Заступник голови ОДА (заступник начальника ОВА) </t>
  </si>
  <si>
    <t>Симак            Оксана  Василівна</t>
  </si>
  <si>
    <t>Грибовський Ігор   Васильович</t>
  </si>
  <si>
    <t>Заступник голови ОДА (заступник начальника ОВА) з питань цифрового розвитку, цифрових трансформацій і цифровізації (CDTO)</t>
  </si>
  <si>
    <t>Разом по листу</t>
  </si>
  <si>
    <t xml:space="preserve">Начальник відділу фінансового забезпечення                                                                               апарату ОДА (ОВА) - головний бухгалтер                                                   </t>
  </si>
  <si>
    <t>Галина МИХАЙЛЮК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</si>
</sst>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  <numFmt numFmtId="180" formatCode=";;;"/>
    <numFmt numFmtId="181" formatCode="###0.00;\-###0.00;;"/>
  </numFmts>
  <fonts count="34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b/>
      <sz val="8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ill="0" applyBorder="0" applyAlignment="0" applyProtection="0"/>
    <xf numFmtId="177" fontId="14" fillId="0" borderId="0" applyFill="0" applyBorder="0" applyAlignment="0" applyProtection="0"/>
    <xf numFmtId="9" fontId="14" fillId="0" borderId="0" applyFill="0" applyBorder="0" applyAlignment="0" applyProtection="0"/>
    <xf numFmtId="178" fontId="14" fillId="0" borderId="0" applyFill="0" applyBorder="0" applyAlignment="0" applyProtection="0"/>
    <xf numFmtId="179" fontId="14" fillId="0" borderId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14" applyNumberFormat="0" applyAlignment="0" applyProtection="0"/>
    <xf numFmtId="0" fontId="24" fillId="5" borderId="15" applyNumberFormat="0" applyAlignment="0" applyProtection="0"/>
    <xf numFmtId="0" fontId="25" fillId="5" borderId="14" applyNumberFormat="0" applyAlignment="0" applyProtection="0"/>
    <xf numFmtId="0" fontId="26" fillId="6" borderId="16" applyNumberFormat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2" fillId="33" borderId="0" applyNumberFormat="0" applyBorder="0" applyAlignment="0" applyProtection="0"/>
  </cellStyleXfs>
  <cellXfs count="57">
    <xf numFmtId="0" fontId="0" fillId="0" borderId="0" xfId="0"/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180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2" fillId="0" borderId="7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right" vertical="center"/>
    </xf>
    <xf numFmtId="2" fontId="0" fillId="0" borderId="6" xfId="0" applyNumberFormat="1" applyFont="1" applyFill="1" applyBorder="1" applyAlignment="1">
      <alignment vertical="center"/>
    </xf>
    <xf numFmtId="2" fontId="0" fillId="2" borderId="6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2" fontId="0" fillId="2" borderId="6" xfId="0" applyNumberFormat="1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horizontal="right"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2" fontId="0" fillId="2" borderId="2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81" fontId="4" fillId="0" borderId="6" xfId="0" applyNumberFormat="1" applyFont="1" applyFill="1" applyBorder="1" applyAlignment="1">
      <alignment horizontal="right" vertical="top"/>
    </xf>
    <xf numFmtId="2" fontId="13" fillId="0" borderId="6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showGridLines="0" tabSelected="1" view="pageLayout" zoomScale="96" zoomScaleSheetLayoutView="80" zoomScaleNormal="100" topLeftCell="C6" workbookViewId="0">
      <pane xSplit="1785" ySplit="2370" topLeftCell="A16" activePane="topLeft"/>
      <selection activeCell="O16" sqref="O16:P17"/>
      <selection pane="topRight"/>
      <selection pane="bottomLeft"/>
      <selection pane="bottomRight"/>
    </sheetView>
  </sheetViews>
  <sheetFormatPr defaultColWidth="8.88888888888889" defaultRowHeight="13.15" customHeight="1"/>
  <cols>
    <col min="1" max="1" width="3.28703703703704" customWidth="1"/>
    <col min="2" max="2" width="4.28703703703704" customWidth="1"/>
    <col min="3" max="3" width="17.1388888888889" customWidth="1"/>
    <col min="4" max="4" width="17.8518518518519" customWidth="1"/>
    <col min="5" max="5" width="7.13888888888889" customWidth="1"/>
    <col min="6" max="7" width="10.8518518518519" customWidth="1"/>
    <col min="8" max="8" width="10.1388888888889" customWidth="1"/>
    <col min="9" max="9" width="11.5740740740741" customWidth="1"/>
    <col min="10" max="10" width="10.4259259259259" customWidth="1"/>
    <col min="11" max="11" width="12" hidden="1" customWidth="1"/>
    <col min="12" max="12" width="8.13888888888889" customWidth="1"/>
    <col min="13" max="13" width="10" customWidth="1"/>
    <col min="14" max="14" width="11" customWidth="1"/>
    <col min="15" max="15" width="10" customWidth="1"/>
    <col min="16" max="16" width="9.85185185185185" customWidth="1"/>
    <col min="17" max="18" width="10.8518518518519" customWidth="1"/>
    <col min="19" max="19" width="10" customWidth="1"/>
    <col min="20" max="20" width="9.57407407407407" customWidth="1"/>
    <col min="21" max="21" width="9" customWidth="1"/>
    <col min="22" max="22" width="10.8518518518519" customWidth="1"/>
    <col min="23" max="23" width="12.1388888888889" customWidth="1"/>
    <col min="24" max="24" width="11" customWidth="1"/>
  </cols>
  <sheetData>
    <row r="1" ht="6" customHeight="1" spans="1:25">
      <c r="A1" s="2"/>
      <c r="B1" s="2"/>
      <c r="C1" s="3">
        <v>1</v>
      </c>
      <c r="D1" s="3"/>
      <c r="E1" s="4"/>
      <c r="F1" s="4"/>
      <c r="G1" s="4"/>
      <c r="H1" s="4"/>
    </row>
    <row r="2" ht="34.5" customHeight="1" spans="1:25">
      <c r="A2" s="5" t="s">
        <v>0</v>
      </c>
      <c r="B2" s="5"/>
      <c r="C2" s="5"/>
      <c r="D2" s="5"/>
      <c r="E2" s="5"/>
      <c r="F2" s="5"/>
      <c r="G2" s="5"/>
      <c r="H2" s="5"/>
      <c r="I2" s="5"/>
    </row>
    <row r="3" customHeight="1" spans="1:25">
      <c r="A3" s="6" t="s">
        <v>1</v>
      </c>
      <c r="B3" s="6"/>
      <c r="C3" s="6"/>
      <c r="D3" s="7"/>
      <c r="E3" s="8"/>
      <c r="F3" s="8"/>
      <c r="G3" s="8"/>
      <c r="H3" s="8"/>
    </row>
    <row r="4" ht="16.9" customHeight="1" spans="1:25">
      <c r="A4" s="9"/>
      <c r="B4" s="9"/>
      <c r="C4" s="9"/>
      <c r="D4" s="7"/>
      <c r="E4" s="8"/>
      <c r="F4" s="8"/>
      <c r="G4" s="8"/>
      <c r="H4" s="8"/>
      <c r="J4" s="10" t="s">
        <v>2</v>
      </c>
      <c r="K4" s="10"/>
      <c r="L4" s="10"/>
      <c r="M4" s="10"/>
      <c r="N4" s="10"/>
      <c r="O4" s="10"/>
      <c r="P4" s="10"/>
    </row>
    <row r="5" ht="18.6" customHeight="1" spans="1:25">
      <c r="A5" s="9"/>
      <c r="B5" s="9"/>
      <c r="C5" s="9"/>
      <c r="D5" s="7"/>
      <c r="E5" s="8"/>
      <c r="F5" s="8"/>
      <c r="G5" s="8"/>
      <c r="H5" s="8"/>
      <c r="J5" s="11" t="s">
        <v>3</v>
      </c>
      <c r="K5" s="11"/>
      <c r="L5" s="11"/>
      <c r="M5" s="11"/>
      <c r="N5" s="11"/>
      <c r="O5" s="11"/>
      <c r="P5" s="11"/>
    </row>
    <row r="6" customHeight="1" spans="1:25">
      <c r="A6" s="9"/>
      <c r="B6" s="9"/>
      <c r="C6" s="9"/>
      <c r="D6" s="7"/>
      <c r="E6" s="8"/>
      <c r="F6" s="8"/>
      <c r="G6" s="8"/>
      <c r="H6" s="8"/>
      <c r="V6" t="s">
        <v>4</v>
      </c>
    </row>
    <row r="7" customHeight="1" spans="1:25">
      <c r="A7" s="12" t="s">
        <v>5</v>
      </c>
      <c r="B7" s="12" t="s">
        <v>6</v>
      </c>
      <c r="C7" s="12" t="s">
        <v>7</v>
      </c>
      <c r="D7" s="12" t="s">
        <v>8</v>
      </c>
      <c r="E7" s="13" t="s">
        <v>9</v>
      </c>
      <c r="F7" s="14" t="s">
        <v>10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7" t="s">
        <v>11</v>
      </c>
      <c r="S7" s="18"/>
      <c r="T7" s="18"/>
      <c r="U7" s="18"/>
      <c r="V7" s="19"/>
      <c r="W7" s="20" t="s">
        <v>12</v>
      </c>
      <c r="X7" s="12" t="s">
        <v>13</v>
      </c>
    </row>
    <row r="8" ht="75" customHeight="1" spans="1:25">
      <c r="A8" s="21"/>
      <c r="B8" s="21"/>
      <c r="C8" s="21"/>
      <c r="D8" s="21"/>
      <c r="E8" s="22"/>
      <c r="F8" s="23" t="s">
        <v>14</v>
      </c>
      <c r="G8" s="23" t="s">
        <v>15</v>
      </c>
      <c r="H8" s="23" t="s">
        <v>16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23" t="s">
        <v>22</v>
      </c>
      <c r="O8" s="23" t="s">
        <v>23</v>
      </c>
      <c r="P8" s="23" t="s">
        <v>24</v>
      </c>
      <c r="Q8" s="24" t="s">
        <v>25</v>
      </c>
      <c r="R8" s="23" t="s">
        <v>26</v>
      </c>
      <c r="S8" s="23" t="s">
        <v>27</v>
      </c>
      <c r="T8" s="23" t="s">
        <v>28</v>
      </c>
      <c r="U8" s="23" t="s">
        <v>29</v>
      </c>
      <c r="V8" s="23" t="s">
        <v>30</v>
      </c>
      <c r="W8" s="25"/>
      <c r="X8" s="21"/>
    </row>
    <row r="9" ht="13.9" customHeight="1" spans="1:25">
      <c r="A9" s="12"/>
      <c r="B9" s="12"/>
      <c r="C9" s="26"/>
      <c r="D9" s="27"/>
      <c r="E9" s="23" t="s">
        <v>31</v>
      </c>
      <c r="F9" s="23" t="s">
        <v>32</v>
      </c>
      <c r="G9" s="23" t="s">
        <v>32</v>
      </c>
      <c r="H9" s="23" t="s">
        <v>32</v>
      </c>
      <c r="I9" s="23" t="s">
        <v>32</v>
      </c>
      <c r="J9" s="23" t="s">
        <v>32</v>
      </c>
      <c r="K9" s="23" t="s">
        <v>32</v>
      </c>
      <c r="L9" s="23" t="s">
        <v>32</v>
      </c>
      <c r="M9" s="23" t="s">
        <v>32</v>
      </c>
      <c r="N9" s="23" t="s">
        <v>32</v>
      </c>
      <c r="O9" s="23" t="s">
        <v>32</v>
      </c>
      <c r="P9" s="23" t="s">
        <v>32</v>
      </c>
      <c r="Q9" s="23" t="s">
        <v>32</v>
      </c>
      <c r="R9" s="26" t="s">
        <v>32</v>
      </c>
      <c r="S9" s="28" t="s">
        <v>32</v>
      </c>
      <c r="T9" s="28" t="s">
        <v>32</v>
      </c>
      <c r="U9" s="28"/>
      <c r="V9" s="28" t="s">
        <v>32</v>
      </c>
      <c r="W9" s="28"/>
      <c r="X9" s="28" t="s">
        <v>32</v>
      </c>
    </row>
    <row r="10" s="1" customFormat="1" ht="43.5" customHeight="1" spans="1:25">
      <c r="A10" s="29">
        <v>1</v>
      </c>
      <c r="B10" s="30">
        <v>618</v>
      </c>
      <c r="C10" s="31" t="s">
        <v>33</v>
      </c>
      <c r="D10" s="31" t="s">
        <v>34</v>
      </c>
      <c r="E10" s="32" t="s">
        <v>35</v>
      </c>
      <c r="F10" s="33">
        <v>127517</v>
      </c>
      <c r="G10" s="33">
        <v>2600</v>
      </c>
      <c r="H10" s="33">
        <v>65058.5</v>
      </c>
      <c r="I10" s="33"/>
      <c r="J10" s="33">
        <v>19127.55</v>
      </c>
      <c r="K10" s="33"/>
      <c r="L10" s="33"/>
      <c r="M10" s="33"/>
      <c r="N10" s="33"/>
      <c r="O10" s="33"/>
      <c r="P10" s="34"/>
      <c r="Q10" s="35">
        <f t="shared" ref="Q10:Q17" si="0">SUM(F10:P10)</f>
        <v>214303.05</v>
      </c>
      <c r="R10" s="36">
        <v>50000</v>
      </c>
      <c r="S10" s="36">
        <v>38574.55</v>
      </c>
      <c r="T10" s="36">
        <v>10715.15</v>
      </c>
      <c r="U10" s="36"/>
      <c r="V10" s="36">
        <f>R10+S10+T10+U10</f>
        <v>99289.7</v>
      </c>
      <c r="W10" s="36">
        <v>38574.55</v>
      </c>
      <c r="X10" s="37">
        <f>SUM(Q10-V10)+W10</f>
        <v>153587.9</v>
      </c>
      <c r="Y10" s="38"/>
    </row>
    <row r="11" s="1" customFormat="1" ht="74.25" customHeight="1" spans="1:25">
      <c r="A11" s="29">
        <v>2</v>
      </c>
      <c r="B11" s="30">
        <v>628</v>
      </c>
      <c r="C11" s="39" t="s">
        <v>36</v>
      </c>
      <c r="D11" s="39" t="s">
        <v>37</v>
      </c>
      <c r="E11" s="40">
        <v>22</v>
      </c>
      <c r="F11" s="41">
        <v>74229</v>
      </c>
      <c r="G11" s="41"/>
      <c r="H11" s="41">
        <v>37114.5</v>
      </c>
      <c r="I11" s="41">
        <v>22268.7</v>
      </c>
      <c r="J11" s="41"/>
      <c r="K11" s="41"/>
      <c r="L11" s="41"/>
      <c r="M11" s="41"/>
      <c r="N11" s="41"/>
      <c r="O11" s="41"/>
      <c r="P11" s="42">
        <v>139.78</v>
      </c>
      <c r="Q11" s="43">
        <f t="shared" si="0"/>
        <v>133751.98</v>
      </c>
      <c r="R11" s="44">
        <v>25000</v>
      </c>
      <c r="S11" s="44">
        <v>24075.36</v>
      </c>
      <c r="T11" s="44">
        <v>6687.6</v>
      </c>
      <c r="U11" s="44">
        <v>51494.51</v>
      </c>
      <c r="V11" s="36">
        <f t="shared" ref="V11:V17" si="1">R11+S11+T11+U11</f>
        <v>107257.47</v>
      </c>
      <c r="W11" s="37"/>
      <c r="X11" s="37">
        <f>SUM(Q11-V11)+W11</f>
        <v>26494.51</v>
      </c>
      <c r="Y11" s="38"/>
    </row>
    <row r="12" s="1" customFormat="1" ht="79.5" hidden="1" customHeight="1" spans="1:25">
      <c r="A12" s="29">
        <v>3</v>
      </c>
      <c r="B12" s="30">
        <v>552</v>
      </c>
      <c r="C12" s="39" t="s">
        <v>38</v>
      </c>
      <c r="D12" s="39" t="s">
        <v>37</v>
      </c>
      <c r="E12" s="40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>
        <f t="shared" si="0"/>
        <v>0</v>
      </c>
      <c r="R12" s="44"/>
      <c r="S12" s="44"/>
      <c r="T12" s="44"/>
      <c r="U12" s="44"/>
      <c r="V12" s="36">
        <f t="shared" si="1"/>
        <v>0</v>
      </c>
      <c r="W12" s="45"/>
      <c r="X12" s="44">
        <f>SUM(Q12-V12)</f>
        <v>0</v>
      </c>
    </row>
    <row r="13" s="1" customFormat="1" ht="60" hidden="1" customHeight="1" spans="1:25">
      <c r="A13" s="46">
        <v>4</v>
      </c>
      <c r="B13" s="47">
        <v>608</v>
      </c>
      <c r="C13" s="48" t="s">
        <v>39</v>
      </c>
      <c r="D13" s="48" t="s">
        <v>40</v>
      </c>
      <c r="E13" s="40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49">
        <f t="shared" si="0"/>
        <v>0</v>
      </c>
      <c r="R13" s="41"/>
      <c r="S13" s="41"/>
      <c r="T13" s="41"/>
      <c r="U13" s="41"/>
      <c r="V13" s="36">
        <f t="shared" si="1"/>
        <v>0</v>
      </c>
      <c r="W13" s="41"/>
      <c r="X13" s="37">
        <f>SUM(Q13-V13)</f>
        <v>0</v>
      </c>
    </row>
    <row r="14" s="1" customFormat="1" ht="80.25" customHeight="1" spans="1:25">
      <c r="A14" s="46">
        <v>3</v>
      </c>
      <c r="B14" s="47">
        <v>633</v>
      </c>
      <c r="C14" s="48" t="s">
        <v>41</v>
      </c>
      <c r="D14" s="39" t="s">
        <v>42</v>
      </c>
      <c r="E14" s="32" t="s">
        <v>35</v>
      </c>
      <c r="F14" s="37">
        <v>66276</v>
      </c>
      <c r="G14" s="37">
        <v>1480</v>
      </c>
      <c r="H14" s="37">
        <v>33878</v>
      </c>
      <c r="I14" s="37">
        <v>19882.8</v>
      </c>
      <c r="J14" s="37">
        <v>9941.4</v>
      </c>
      <c r="K14" s="37"/>
      <c r="L14" s="37"/>
      <c r="M14" s="37"/>
      <c r="N14" s="37"/>
      <c r="O14" s="37"/>
      <c r="P14" s="37">
        <v>139.78</v>
      </c>
      <c r="Q14" s="49">
        <f t="shared" si="0"/>
        <v>131597.98</v>
      </c>
      <c r="R14" s="41">
        <v>25000</v>
      </c>
      <c r="S14" s="41">
        <v>23687.64</v>
      </c>
      <c r="T14" s="41">
        <v>6579.9</v>
      </c>
      <c r="U14" s="41"/>
      <c r="V14" s="36">
        <f t="shared" si="1"/>
        <v>55267.54</v>
      </c>
      <c r="W14" s="41">
        <v>23687.64</v>
      </c>
      <c r="X14" s="37">
        <f>SUM(Q14-V14)+W14</f>
        <v>100018.08</v>
      </c>
    </row>
    <row r="15" s="1" customFormat="1" ht="53.25" customHeight="1" spans="1:25">
      <c r="A15" s="30">
        <v>4</v>
      </c>
      <c r="B15" s="30">
        <v>631</v>
      </c>
      <c r="C15" s="39" t="s">
        <v>43</v>
      </c>
      <c r="D15" s="39" t="s">
        <v>44</v>
      </c>
      <c r="E15" s="40">
        <v>22</v>
      </c>
      <c r="F15" s="37">
        <v>66276</v>
      </c>
      <c r="G15" s="37"/>
      <c r="H15" s="37">
        <v>33138</v>
      </c>
      <c r="I15" s="37">
        <v>19882.8</v>
      </c>
      <c r="J15" s="37"/>
      <c r="K15" s="37"/>
      <c r="L15" s="37"/>
      <c r="M15" s="37"/>
      <c r="N15" s="37"/>
      <c r="O15" s="37"/>
      <c r="P15" s="49">
        <v>139.78</v>
      </c>
      <c r="Q15" s="37">
        <f t="shared" si="0"/>
        <v>119436.58</v>
      </c>
      <c r="R15" s="37">
        <v>25000</v>
      </c>
      <c r="S15" s="37">
        <v>21498.58</v>
      </c>
      <c r="T15" s="37">
        <v>5971.83</v>
      </c>
      <c r="U15" s="37"/>
      <c r="V15" s="36">
        <f t="shared" si="1"/>
        <v>52470.41</v>
      </c>
      <c r="W15" s="41"/>
      <c r="X15" s="37">
        <f>SUM(Q15-V15)</f>
        <v>66966.17</v>
      </c>
    </row>
    <row r="16" s="1" customFormat="1" ht="51.75" customHeight="1" spans="1:25">
      <c r="A16" s="30">
        <v>5</v>
      </c>
      <c r="B16" s="30">
        <v>629</v>
      </c>
      <c r="C16" s="39" t="s">
        <v>45</v>
      </c>
      <c r="D16" s="39" t="s">
        <v>44</v>
      </c>
      <c r="E16" s="40">
        <v>22</v>
      </c>
      <c r="F16" s="37">
        <v>66276</v>
      </c>
      <c r="G16" s="37"/>
      <c r="H16" s="37">
        <v>27835.92</v>
      </c>
      <c r="I16" s="37">
        <v>19882.8</v>
      </c>
      <c r="J16" s="37"/>
      <c r="K16" s="37"/>
      <c r="L16" s="37"/>
      <c r="M16" s="37"/>
      <c r="N16" s="37"/>
      <c r="O16" s="37"/>
      <c r="P16" s="49">
        <v>139.78</v>
      </c>
      <c r="Q16" s="37">
        <f t="shared" si="0"/>
        <v>114134.5</v>
      </c>
      <c r="R16" s="37">
        <v>25000</v>
      </c>
      <c r="S16" s="37">
        <v>20544.21</v>
      </c>
      <c r="T16" s="37">
        <v>5706.73</v>
      </c>
      <c r="U16" s="37"/>
      <c r="V16" s="36">
        <f t="shared" si="1"/>
        <v>51250.94</v>
      </c>
      <c r="W16" s="41"/>
      <c r="X16" s="37">
        <f>SUM(Q16-V16)</f>
        <v>62883.56</v>
      </c>
    </row>
    <row r="17" s="1" customFormat="1" ht="160.5" customHeight="1" spans="1:24">
      <c r="A17" s="30">
        <v>6</v>
      </c>
      <c r="B17" s="30">
        <v>630</v>
      </c>
      <c r="C17" s="39" t="s">
        <v>46</v>
      </c>
      <c r="D17" s="39" t="s">
        <v>47</v>
      </c>
      <c r="E17" s="40">
        <v>22</v>
      </c>
      <c r="F17" s="37">
        <v>66276</v>
      </c>
      <c r="G17" s="37"/>
      <c r="H17" s="37">
        <v>33138</v>
      </c>
      <c r="I17" s="37">
        <v>19882.8</v>
      </c>
      <c r="J17" s="37"/>
      <c r="K17" s="37"/>
      <c r="L17" s="37"/>
      <c r="M17" s="37"/>
      <c r="N17" s="37"/>
      <c r="O17" s="37"/>
      <c r="P17" s="49">
        <v>139.78</v>
      </c>
      <c r="Q17" s="37">
        <f t="shared" si="0"/>
        <v>119436.58</v>
      </c>
      <c r="R17" s="37">
        <v>25000</v>
      </c>
      <c r="S17" s="37">
        <v>21498.58</v>
      </c>
      <c r="T17" s="37">
        <v>5971.83</v>
      </c>
      <c r="U17" s="37"/>
      <c r="V17" s="36">
        <f t="shared" si="1"/>
        <v>52470.41</v>
      </c>
      <c r="W17" s="41"/>
      <c r="X17" s="37">
        <f>SUM(Q17-V17)</f>
        <v>66966.17</v>
      </c>
    </row>
    <row r="18" ht="45.75" customHeight="1" spans="1:24">
      <c r="A18" s="50"/>
      <c r="B18" s="50"/>
      <c r="C18" s="51" t="s">
        <v>48</v>
      </c>
      <c r="D18" s="51"/>
      <c r="E18" s="52"/>
      <c r="F18" s="53">
        <f>F10+F11+F12+F13+F14+F15+F16+F17</f>
        <v>466850</v>
      </c>
      <c r="G18" s="53">
        <f t="shared" ref="G18:X18" si="2">G10+G11+G12+G13+G14+G15+G16+G17</f>
        <v>4080</v>
      </c>
      <c r="H18" s="53">
        <f t="shared" si="2"/>
        <v>230162.92</v>
      </c>
      <c r="I18" s="53">
        <f t="shared" si="2"/>
        <v>101799.9</v>
      </c>
      <c r="J18" s="53">
        <f t="shared" si="2"/>
        <v>29068.95</v>
      </c>
      <c r="K18" s="53">
        <f t="shared" si="2"/>
        <v>0</v>
      </c>
      <c r="L18" s="53">
        <f t="shared" si="2"/>
        <v>0</v>
      </c>
      <c r="M18" s="53">
        <f t="shared" si="2"/>
        <v>0</v>
      </c>
      <c r="N18" s="53">
        <f t="shared" si="2"/>
        <v>0</v>
      </c>
      <c r="O18" s="53">
        <f t="shared" si="2"/>
        <v>0</v>
      </c>
      <c r="P18" s="53">
        <f t="shared" si="2"/>
        <v>698.9</v>
      </c>
      <c r="Q18" s="53">
        <f t="shared" si="2"/>
        <v>832660.67</v>
      </c>
      <c r="R18" s="53">
        <f t="shared" si="2"/>
        <v>175000</v>
      </c>
      <c r="S18" s="53">
        <f t="shared" si="2"/>
        <v>149878.92</v>
      </c>
      <c r="T18" s="53">
        <f t="shared" si="2"/>
        <v>41633.04</v>
      </c>
      <c r="U18" s="53">
        <f t="shared" si="2"/>
        <v>51494.51</v>
      </c>
      <c r="V18" s="53">
        <f t="shared" si="2"/>
        <v>418006.47</v>
      </c>
      <c r="W18" s="53">
        <f t="shared" si="2"/>
        <v>62262.19</v>
      </c>
      <c r="X18" s="53">
        <f t="shared" si="2"/>
        <v>476916.39</v>
      </c>
    </row>
    <row r="19" ht="21" customHeight="1" spans="1:24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35.25" customHeight="1" spans="1:24">
      <c r="C20" s="54" t="s">
        <v>49</v>
      </c>
      <c r="D20" s="54"/>
      <c r="E20" s="54"/>
      <c r="F20" s="54"/>
      <c r="G20" s="54"/>
      <c r="H20" s="54"/>
      <c r="I20" s="54"/>
      <c r="J20" s="55"/>
      <c r="K20" s="55"/>
      <c r="L20" s="55"/>
      <c r="M20" s="55"/>
      <c r="N20" s="56" t="s">
        <v>50</v>
      </c>
      <c r="O20" s="56"/>
      <c r="P20" s="56"/>
      <c r="Q20" s="56"/>
    </row>
    <row r="21" ht="28.5" customHeight="1"/>
  </sheetData>
  <mergeCells count="16">
    <mergeCell ref="A2:I2"/>
    <mergeCell ref="A3:C3"/>
    <mergeCell ref="J5:M5"/>
    <mergeCell ref="F7:Q7"/>
    <mergeCell ref="R7:V7"/>
    <mergeCell ref="C18:D18"/>
    <mergeCell ref="C19:T19"/>
    <mergeCell ref="C20:I20"/>
    <mergeCell ref="N20:Q20"/>
    <mergeCell ref="A7:A8"/>
    <mergeCell ref="B7:B8"/>
    <mergeCell ref="C7:C8"/>
    <mergeCell ref="D7:D8"/>
    <mergeCell ref="E7:E8"/>
    <mergeCell ref="W7:W8"/>
    <mergeCell ref="X7:X8"/>
  </mergeCells>
  <printOptions horizontalCentered="1" verticalCentered="1"/>
  <pageMargins left="0" right="0" top="0" bottom="0" header="0" footer="0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dcterms:created xsi:type="dcterms:W3CDTF">2003-05-15T10:58:21Z</dcterms:created>
  <cp:lastPrinted>2026-07-02T09:07:48Z</cp:lastPrinted>
  <dcterms:modified xsi:type="dcterms:W3CDTF">2026-07-02T10:09:08Z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REPMNEMO="���.-��.���.�.�."</vt:lpwstr>
  </property>
  <property fmtid="{D5CDD505-2E9C-101B-9397-08002B2CF9AE}" pid="3" name="NAME">
    <vt:lpwstr>REPNAME="������������-�������� ��������� �� ������ �����"</vt:lpwstr>
  </property>
  <property fmtid="{D5CDD505-2E9C-101B-9397-08002B2CF9AE}" pid="4" name="TAG">
    <vt:lpwstr>REPTAG="RPVOREP"</vt:lpwstr>
  </property>
  <property fmtid="{D5CDD505-2E9C-101B-9397-08002B2CF9AE}" pid="5" name="ICV">
    <vt:lpwstr>A3ED5FC5E88B46F995D6C2407F40A10E_13</vt:lpwstr>
  </property>
  <property fmtid="{D5CDD505-2E9C-101B-9397-08002B2CF9AE}" pid="6" name="KSOProductBuildVer">
    <vt:lpwstr>1049-12.1.0.26880</vt:lpwstr>
  </property>
  <property fmtid="{D5CDD505-2E9C-101B-9397-08002B2CF9AE}" pid="7" name="CalculationRule">
    <vt:i4>0</vt:i4>
  </property>
</Properties>
</file>