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497"/>
  </bookViews>
  <sheets>
    <sheet name="01.04" sheetId="50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<sst xmlns="http://schemas.openxmlformats.org/spreadsheetml/2006/main" count="71" uniqueCount="66">
  <si>
    <t>НАДХОДЖЕННЯ  ТРАНСФЕРТІВ З  ДЕРЖАВНОГО БЮДЖЕТУ  ДО  ОБЛАСНОГО БЮДЖЕТУ ЧЕРНІВЕЦЬЕОЇ ОБЛАСТІ</t>
  </si>
  <si>
    <t xml:space="preserve">                                       станом на 01 квітня 2026 року                             </t>
  </si>
  <si>
    <t>,</t>
  </si>
  <si>
    <t>(грн. коп.)</t>
  </si>
  <si>
    <t>Назва</t>
  </si>
  <si>
    <t>КПКВК</t>
  </si>
  <si>
    <t>КЕКВ</t>
  </si>
  <si>
    <t>КБКД</t>
  </si>
  <si>
    <t>ТКПК</t>
  </si>
  <si>
    <t>Виділеннні асигнування</t>
  </si>
  <si>
    <t>Надійшло з початку року</t>
  </si>
  <si>
    <t>Недоотримано з ДБ</t>
  </si>
  <si>
    <t xml:space="preserve">Перераховано в ДБ </t>
  </si>
  <si>
    <t>Надійшло з урахуванням повернення в ДБ</t>
  </si>
  <si>
    <t>на 2026 рік</t>
  </si>
  <si>
    <t>на січень - березень                   2026 року</t>
  </si>
  <si>
    <t>Сума</t>
  </si>
  <si>
    <t>%</t>
  </si>
  <si>
    <t>Загальний фонд</t>
  </si>
  <si>
    <t>Базова дотація</t>
  </si>
  <si>
    <t>351 1050</t>
  </si>
  <si>
    <t>2620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</si>
  <si>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</si>
  <si>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351 1060</t>
  </si>
  <si>
    <t>371 1930</t>
  </si>
  <si>
    <t>Додаткова дотація з державного бюджету місцевим бюджетам на оплату комунальних послуг в опалювальний період</t>
  </si>
  <si>
    <t>Субвенція з державного бюджету на жилі приміщення для внутрішньо переміщених осіб, які захищали територіальну цілісність України</t>
  </si>
  <si>
    <t>Субвенція з державного бюджету місцевим бюджетам на реалізацію інфраструктурних проектів та розвиток об"єктів соціально-культурної сфери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</si>
  <si>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</si>
  <si>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 (Мінреінтеграції)</t>
  </si>
  <si>
    <t>Додаткова дотація з державного бюджету місцевим бюджетам на здійснення повноважень органів МС на деокупованих, тимчасово окупованих та ін. територіях України, що зазнали негативного впливу від рф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</si>
  <si>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</si>
  <si>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придбання шкільних автобусів</t>
  </si>
  <si>
    <t>Субвенція з державного бюджету місцевим бюджетам на облаштування безпечних умов у закладах загальної середньої освіти</t>
  </si>
  <si>
    <t>Субвенція з державного бюджету місцевим бюджетам на виконання заходів з проекту " Активні парки - локації здорової України"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</si>
  <si>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</si>
  <si>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</si>
  <si>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Субвенція з державного бюджету місцевим бюджетам на здійсненя підтримки окремих закладів та заходів у системі охорони здоров"я</t>
  </si>
  <si>
    <t>Субвенція з державного бюджету місцевим бюджетам на закупывлю опорними закладами охорони здоров"я послуг щодо проектування та встановлення кисневих станцій</t>
  </si>
  <si>
    <t>Субвенція з державного бюджету місцевим бюджетам на створення навчально-практичних центрів сучасної проф-тех освіти</t>
  </si>
  <si>
    <t>Освітня субвенція з державного бюджету місцевим бюджетам</t>
  </si>
  <si>
    <t>221 1190</t>
  </si>
  <si>
    <t>Субвенція з державного бюджету місцевим бюджетам на здійснення заходів щодо соціально - економічного розвитку окремих територій</t>
  </si>
  <si>
    <t>Субвенція з державного бюджету місцевим бюджетам на розроблення комплексних планів просторового розвитку територій ТГ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</si>
  <si>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</si>
  <si>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</si>
  <si>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221 1220</t>
  </si>
  <si>
    <t>2620, 3220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</si>
  <si>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насильсьва та/або насильства за ознакою статі</t>
  </si>
  <si>
    <t xml:space="preserve">Субвенція з державного бюджету місцевим бюджетам на забезпечення діяльності ветеранів війни та демобілізованих осіб та окремі заходи з підтримки осіб, які захищали незалежність </t>
  </si>
  <si>
    <t>Субвенція з державного бюджету на жилі приміщення для учасників бойових дій, на території Донецької і Луганської областей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</si>
  <si>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</si>
  <si>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здійсненя доплат педагогічним працівникам закладів загальної середньої освіти</t>
  </si>
  <si>
    <t>Субвенція з державного бюджету на жилі приміщення для учасників бойових дій, на території інших держав</t>
  </si>
  <si>
    <t>Субвенція з державного бюджету місцевим бюджетам на проведення виборів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</si>
  <si>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</si>
  <si>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реалізацію проектів ремонтно-реставраційнихробіт памяток культурної спадщини</t>
  </si>
  <si>
    <t>В Ь О Г О   загальний фонд  ПО ОБЛАСНОМУ БЮДЖЕТУ</t>
  </si>
  <si>
    <t>Спеціальний фонд</t>
  </si>
  <si>
    <t>Субвенція з державного бюджету місцевим бюджетам на проектування, будівництво, модернізацію обєктів соціальної сфери, культурної спадщини, що мають вплив на життєдіяльність населення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</si>
  <si>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</si>
  <si>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реалізаці. проектів, спрямованих на ліквідацію наслідків збройної агресії</t>
  </si>
  <si>
    <t>Субвенція  з державного бюджету місцевим бюджетам на фінансове забезпечення будівництва, реконструкції, ремонту і утримання автомобільних доріг для загального користування місцевого значення, вулиць і доріг комунальної власності у населених пунктах</t>
  </si>
  <si>
    <t>313 1090</t>
  </si>
  <si>
    <t xml:space="preserve">В Ь О Г О  ПО ОБЛАСНОМУ БЮДЖЕТУ спеціальний фонд  </t>
  </si>
  <si>
    <t xml:space="preserve">Р А З О М  по ОБЛАСНОМУ БЮДЖЕТУ СУБВЕНЦІЙ  загального фонду та спецфонду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</si>
</sst>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₴_-;\-* #,##0.00_₴_-;_-* &quot;-&quot;??_₴_-;_-@_-"/>
    <numFmt numFmtId="177" formatCode="_-* #,##0.00&quot;₴&quot;_-;\-* #,##0.00&quot;₴&quot;_-;_-* &quot;-&quot;??&quot;₴&quot;_-;_-@_-"/>
    <numFmt numFmtId="178" formatCode="_-* #,##0_₴_-;\-* #,##0_₴_-;_-* &quot;-&quot;_₴_-;_-@_-"/>
    <numFmt numFmtId="179" formatCode="_-* #,##0&quot;₴&quot;_-;\-* #,##0&quot;₴&quot;_-;_-* &quot;-&quot;&quot;₴&quot;_-;_-@_-"/>
    <numFmt numFmtId="180" formatCode="0.0"/>
    <numFmt numFmtId="181" formatCode="#,##0.00_ ;\-#,##0.00\ "/>
  </numFmts>
  <fonts count="4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5.5"/>
      <color indexed="12"/>
      <name val="Calibri"/>
      <family val="2"/>
      <charset val="204"/>
    </font>
    <font>
      <u/>
      <sz val="5.5"/>
      <color indexed="36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indexed="23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charset val="0"/>
      <scheme val="minor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rgb="FFFFFFFF"/>
      <name val="Calibri"/>
      <charset val="0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8"/>
      <color indexed="56"/>
      <name val="Cambria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5">
    <xf numFmtId="0" fontId="0" fillId="0" borderId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3" borderId="9" applyNumberFormat="0" applyFont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/>
    <xf numFmtId="0" fontId="23" fillId="5" borderId="15" applyNumberFormat="0" applyAlignment="0" applyProtection="0"/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2" borderId="0" applyNumberFormat="0" applyBorder="0" applyAlignment="0" applyProtection="0"/>
    <xf numFmtId="0" fontId="30" fillId="21" borderId="0" applyNumberFormat="0" applyBorder="0" applyAlignment="0" applyProtection="0"/>
    <xf numFmtId="0" fontId="3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30" fillId="26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12" borderId="0" applyNumberFormat="0" applyBorder="0" applyAlignment="0" applyProtection="0"/>
    <xf numFmtId="0" fontId="11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26" borderId="0" applyNumberFormat="0" applyBorder="0" applyAlignment="0" applyProtection="0"/>
    <xf numFmtId="0" fontId="14" fillId="0" borderId="0"/>
    <xf numFmtId="0" fontId="31" fillId="24" borderId="15" applyNumberFormat="0" applyAlignment="0" applyProtection="0"/>
    <xf numFmtId="0" fontId="32" fillId="4" borderId="13" applyNumberFormat="0" applyAlignment="0" applyProtection="0"/>
    <xf numFmtId="0" fontId="33" fillId="17" borderId="0" applyNumberFormat="0" applyBorder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37" fillId="0" borderId="0"/>
    <xf numFmtId="0" fontId="38" fillId="0" borderId="22" applyNumberFormat="0" applyFill="0" applyAlignment="0" applyProtection="0"/>
    <xf numFmtId="0" fontId="39" fillId="27" borderId="23" applyNumberFormat="0" applyAlignment="0" applyProtection="0"/>
    <xf numFmtId="0" fontId="40" fillId="6" borderId="16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0" borderId="0"/>
    <xf numFmtId="0" fontId="43" fillId="0" borderId="0"/>
    <xf numFmtId="0" fontId="43" fillId="0" borderId="0"/>
    <xf numFmtId="0" fontId="44" fillId="0" borderId="0"/>
    <xf numFmtId="0" fontId="11" fillId="3" borderId="9" applyNumberFormat="0" applyFont="0" applyAlignment="0" applyProtection="0"/>
    <xf numFmtId="0" fontId="0" fillId="28" borderId="24" applyNumberFormat="0" applyFont="0" applyAlignment="0" applyProtection="0"/>
    <xf numFmtId="0" fontId="0" fillId="28" borderId="24" applyNumberFormat="0" applyFont="0" applyAlignment="0" applyProtection="0"/>
    <xf numFmtId="0" fontId="0" fillId="28" borderId="24" applyNumberFormat="0" applyFont="0" applyAlignment="0" applyProtection="0"/>
    <xf numFmtId="0" fontId="45" fillId="29" borderId="0" applyNumberFormat="0" applyBorder="0" applyAlignment="0" applyProtection="0"/>
    <xf numFmtId="0" fontId="46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6" fontId="1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/>
    <xf numFmtId="0" fontId="2" fillId="2" borderId="0" xfId="0" applyFont="1" applyFill="1"/>
    <xf numFmtId="4" fontId="2" fillId="0" borderId="0" xfId="0" applyNumberFormat="1" applyFont="1" applyFill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76" fontId="5" fillId="0" borderId="0" xfId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5" xfId="85" applyFont="1" applyFill="1" applyBorder="1" applyAlignment="1" applyProtection="1">
      <alignment horizontal="left" vertical="center" wrapText="1"/>
    </xf>
    <xf numFmtId="49" fontId="5" fillId="0" borderId="5" xfId="85" applyNumberFormat="1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vertical="center" wrapText="1"/>
    </xf>
    <xf numFmtId="0" fontId="3" fillId="0" borderId="5" xfId="85" applyFont="1" applyFill="1" applyBorder="1" applyAlignment="1" applyProtection="1">
      <alignment horizontal="left" vertical="center" wrapText="1"/>
      <protection locked="0"/>
    </xf>
    <xf numFmtId="49" fontId="5" fillId="0" borderId="5" xfId="85" applyNumberFormat="1" applyFont="1" applyFill="1" applyBorder="1" applyAlignment="1" applyProtection="1">
      <alignment horizontal="right" vertical="center" wrapText="1"/>
      <protection locked="0"/>
    </xf>
    <xf numFmtId="49" fontId="10" fillId="0" borderId="5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vertical="center"/>
    </xf>
    <xf numFmtId="176" fontId="5" fillId="0" borderId="5" xfId="94" applyFont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vertical="center"/>
    </xf>
    <xf numFmtId="0" fontId="3" fillId="0" borderId="5" xfId="82" applyFont="1" applyBorder="1" applyAlignment="1">
      <alignment vertical="center" wrapText="1"/>
    </xf>
    <xf numFmtId="0" fontId="3" fillId="0" borderId="5" xfId="0" applyFont="1" applyFill="1" applyBorder="1"/>
    <xf numFmtId="0" fontId="3" fillId="0" borderId="0" xfId="0" applyFont="1" applyAlignment="1">
      <alignment horizontal="left" vertical="center" wrapText="1"/>
    </xf>
    <xf numFmtId="4" fontId="5" fillId="0" borderId="5" xfId="84" applyNumberFormat="1" applyFont="1" applyBorder="1" applyAlignment="1">
      <alignment vertical="center"/>
    </xf>
    <xf numFmtId="4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181" fontId="5" fillId="0" borderId="5" xfId="94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5" fillId="0" borderId="5" xfId="1" applyFont="1" applyFill="1" applyBorder="1" applyAlignment="1">
      <alignment horizontal="right" vertical="center" wrapText="1"/>
    </xf>
    <xf numFmtId="0" fontId="5" fillId="0" borderId="5" xfId="85" applyFont="1" applyFill="1" applyBorder="1" applyAlignment="1" applyProtection="1">
      <alignment horizontal="right" vertical="center" wrapText="1"/>
    </xf>
    <xf numFmtId="4" fontId="8" fillId="0" borderId="5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76" fontId="8" fillId="0" borderId="0" xfId="1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180" fontId="3" fillId="0" borderId="5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5" fillId="0" borderId="4" xfId="1" applyFont="1" applyFill="1" applyBorder="1" applyAlignment="1">
      <alignment horizontal="center" vertical="center" wrapText="1"/>
    </xf>
    <xf numFmtId="176" fontId="5" fillId="0" borderId="5" xfId="1" applyFont="1" applyFill="1" applyBorder="1" applyAlignment="1">
      <alignment horizontal="right" vertical="center"/>
    </xf>
    <xf numFmtId="180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176" fontId="5" fillId="0" borderId="2" xfId="94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94" applyFont="1" applyFill="1" applyBorder="1" applyAlignment="1">
      <alignment horizontal="center" vertical="center"/>
    </xf>
    <xf numFmtId="180" fontId="8" fillId="0" borderId="5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176" fontId="8" fillId="2" borderId="5" xfId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/>
    </xf>
    <xf numFmtId="176" fontId="8" fillId="0" borderId="5" xfId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176" fontId="5" fillId="0" borderId="0" xfId="1" applyFont="1" applyFill="1" applyAlignment="1">
      <alignment horizontal="right" vertical="center" wrapText="1"/>
    </xf>
  </cellXfs>
  <cellStyles count="9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— акцент1" xfId="49"/>
    <cellStyle name="20% — акцент2" xfId="50"/>
    <cellStyle name="20% — акцент3" xfId="51"/>
    <cellStyle name="20% — акцент4" xfId="52"/>
    <cellStyle name="20% — акцент5" xfId="53"/>
    <cellStyle name="20% — акцент6" xfId="54"/>
    <cellStyle name="40% — акцент1" xfId="55"/>
    <cellStyle name="40% — акцент2" xfId="56"/>
    <cellStyle name="40% — акцент3" xfId="57"/>
    <cellStyle name="40% — акцент4" xfId="58"/>
    <cellStyle name="40% — акцент5" xfId="59"/>
    <cellStyle name="40% — акцент6" xfId="60"/>
    <cellStyle name="60% — акцент1" xfId="61"/>
    <cellStyle name="60% — акцент2" xfId="62"/>
    <cellStyle name="60% — акцент3" xfId="63"/>
    <cellStyle name="60% — акцент4" xfId="64"/>
    <cellStyle name="60% — акцент5" xfId="65"/>
    <cellStyle name="60% — акцент6" xfId="66"/>
    <cellStyle name="Normal_Доходи" xfId="67"/>
    <cellStyle name="Ввід" xfId="68"/>
    <cellStyle name="Ввод " xfId="69"/>
    <cellStyle name="Добре" xfId="70"/>
    <cellStyle name="Заголовок 1 2" xfId="71"/>
    <cellStyle name="Заголовок 2 2" xfId="72"/>
    <cellStyle name="Заголовок 3 2" xfId="73"/>
    <cellStyle name="Заголовок 4 2" xfId="74"/>
    <cellStyle name="Звичайний 2" xfId="75"/>
    <cellStyle name="Звичайний 3" xfId="76"/>
    <cellStyle name="Зв'язана клітинка" xfId="77"/>
    <cellStyle name="Контрольна клітинка" xfId="78"/>
    <cellStyle name="Контрольная ячейка" xfId="79"/>
    <cellStyle name="Назва" xfId="80"/>
    <cellStyle name="Название" xfId="81"/>
    <cellStyle name="Обычный 2" xfId="82"/>
    <cellStyle name="Обычный 3" xfId="83"/>
    <cellStyle name="Обычный 4" xfId="84"/>
    <cellStyle name="Обычный_ZV1PIV98" xfId="85"/>
    <cellStyle name="Примечание 2" xfId="86"/>
    <cellStyle name="Примечание 3" xfId="87"/>
    <cellStyle name="Примечание 4" xfId="88"/>
    <cellStyle name="Примечание 5" xfId="89"/>
    <cellStyle name="Середній" xfId="90"/>
    <cellStyle name="Стиль 1" xfId="91"/>
    <cellStyle name="Текст попередження" xfId="92"/>
    <cellStyle name="Текст предупреждения" xfId="93"/>
    <cellStyle name="Финансовый 2" xfId="94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zoomScale="75" zoomScaleNormal="75" zoomScaleSheetLayoutView="60" workbookViewId="0">
      <selection activeCell="A3" sqref="A3:K3"/>
    </sheetView>
  </sheetViews>
  <sheetFormatPr defaultColWidth="8.85185185185185" defaultRowHeight="22.8"/>
  <cols>
    <col min="1" max="1" width="77.712962962963" style="3" customWidth="1"/>
    <col min="2" max="2" width="14.1388888888889" style="4" hidden="1" customWidth="1"/>
    <col min="3" max="3" width="10.712962962963" style="4" hidden="1" customWidth="1"/>
    <col min="4" max="4" width="16.4259259259259" style="5" customWidth="1"/>
    <col min="5" max="5" width="8.42592592592593" style="5" hidden="1" customWidth="1"/>
    <col min="6" max="6" width="27.712962962963" style="6" customWidth="1"/>
    <col min="7" max="7" width="33.287037037037" style="6" customWidth="1"/>
    <col min="8" max="8" width="29.712962962963" style="7" customWidth="1"/>
    <col min="9" max="9" width="19" style="8" customWidth="1"/>
    <col min="10" max="10" width="29.287037037037" style="5" customWidth="1"/>
    <col min="11" max="11" width="27.287037037037" style="9" hidden="1" customWidth="1"/>
    <col min="12" max="12" width="31" style="10" hidden="1" customWidth="1"/>
    <col min="13" max="16384" width="8.85185185185185" style="5"/>
  </cols>
  <sheetData>
    <row r="1" s="1" customFormat="1" spans="1:12">
      <c r="A1" s="11"/>
      <c r="B1" s="12"/>
      <c r="C1" s="12"/>
      <c r="D1" s="13"/>
      <c r="E1" s="13"/>
      <c r="F1" s="14"/>
      <c r="G1" s="14"/>
      <c r="H1" s="15"/>
      <c r="I1" s="64"/>
      <c r="J1" s="15"/>
      <c r="K1" s="65"/>
      <c r="L1" s="66"/>
    </row>
    <row r="2" ht="22.9" customHeight="1" spans="1:1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>
      <c r="A4" s="18" t="s">
        <v>2</v>
      </c>
      <c r="B4" s="18"/>
      <c r="C4" s="18"/>
      <c r="D4" s="18"/>
      <c r="E4" s="18"/>
      <c r="F4" s="19"/>
      <c r="G4" s="19"/>
      <c r="H4" s="18"/>
      <c r="I4" s="67"/>
      <c r="J4" s="18" t="s">
        <v>3</v>
      </c>
      <c r="K4" s="68"/>
    </row>
    <row r="5" ht="21" customHeight="1" spans="1:12">
      <c r="A5" s="20" t="s">
        <v>4</v>
      </c>
      <c r="B5" s="21" t="s">
        <v>5</v>
      </c>
      <c r="C5" s="21" t="s">
        <v>6</v>
      </c>
      <c r="D5" s="21" t="s">
        <v>7</v>
      </c>
      <c r="E5" s="21" t="s">
        <v>8</v>
      </c>
      <c r="F5" s="22" t="s">
        <v>9</v>
      </c>
      <c r="G5" s="23"/>
      <c r="H5" s="24" t="s">
        <v>10</v>
      </c>
      <c r="I5" s="69"/>
      <c r="J5" s="70" t="s">
        <v>11</v>
      </c>
      <c r="K5" s="71" t="s">
        <v>12</v>
      </c>
      <c r="L5" s="72" t="s">
        <v>13</v>
      </c>
    </row>
    <row r="6" ht="52.15" customHeight="1" spans="1:12">
      <c r="A6" s="25"/>
      <c r="B6" s="26"/>
      <c r="C6" s="26"/>
      <c r="D6" s="26"/>
      <c r="E6" s="26"/>
      <c r="F6" s="27" t="s">
        <v>14</v>
      </c>
      <c r="G6" s="27" t="s">
        <v>15</v>
      </c>
      <c r="H6" s="28" t="s">
        <v>16</v>
      </c>
      <c r="I6" s="73" t="s">
        <v>17</v>
      </c>
      <c r="J6" s="74"/>
      <c r="K6" s="75"/>
      <c r="L6" s="76"/>
    </row>
    <row r="7" ht="24.6" spans="1:12">
      <c r="A7" s="29" t="s">
        <v>18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77"/>
    </row>
    <row r="8" spans="1:12">
      <c r="A8" s="31" t="s">
        <v>19</v>
      </c>
      <c r="B8" s="32" t="s">
        <v>20</v>
      </c>
      <c r="C8" s="32" t="s">
        <v>21</v>
      </c>
      <c r="D8" s="33">
        <v>41020100</v>
      </c>
      <c r="E8" s="33"/>
      <c r="F8" s="34">
        <v>312484600</v>
      </c>
      <c r="G8" s="34">
        <v>78121200</v>
      </c>
      <c r="H8" s="34">
        <v>78121200</v>
      </c>
      <c r="I8" s="78">
        <f t="shared" ref="I8:I20" si="0">H8/G8*100</f>
        <v>100</v>
      </c>
      <c r="J8" s="53">
        <f t="shared" ref="J8:J13" si="1">G8-H8</f>
        <v>0</v>
      </c>
      <c r="K8" s="79"/>
      <c r="L8" s="77"/>
    </row>
    <row r="9" ht="63" spans="1:12">
      <c r="A9" s="35" t="s">
        <v>22</v>
      </c>
      <c r="B9" s="36" t="s">
        <v>23</v>
      </c>
      <c r="C9" s="36" t="s">
        <v>21</v>
      </c>
      <c r="D9" s="33">
        <v>41020200</v>
      </c>
      <c r="E9" s="37" t="s">
        <v>24</v>
      </c>
      <c r="F9" s="38">
        <v>112638900</v>
      </c>
      <c r="G9" s="38">
        <v>28159800</v>
      </c>
      <c r="H9" s="39">
        <v>28159800</v>
      </c>
      <c r="I9" s="78">
        <f t="shared" si="0"/>
        <v>100</v>
      </c>
      <c r="J9" s="53">
        <f t="shared" si="1"/>
        <v>0</v>
      </c>
      <c r="K9" s="79"/>
      <c r="L9" s="77"/>
    </row>
    <row r="10" ht="63" hidden="1" spans="1:12">
      <c r="A10" s="35" t="s">
        <v>25</v>
      </c>
      <c r="B10" s="36"/>
      <c r="C10" s="36"/>
      <c r="D10" s="33">
        <v>41021100</v>
      </c>
      <c r="E10" s="37"/>
      <c r="F10" s="38"/>
      <c r="G10" s="38"/>
      <c r="H10" s="40"/>
      <c r="I10" s="78" t="e">
        <f t="shared" si="0"/>
        <v>#DIV/0!</v>
      </c>
      <c r="J10" s="53">
        <f t="shared" si="1"/>
        <v>0</v>
      </c>
      <c r="K10" s="79"/>
      <c r="L10" s="77"/>
    </row>
    <row r="11" ht="63" hidden="1" spans="1:12">
      <c r="A11" s="41" t="s">
        <v>26</v>
      </c>
      <c r="B11" s="36"/>
      <c r="C11" s="36"/>
      <c r="D11" s="33">
        <v>41030500</v>
      </c>
      <c r="E11" s="37"/>
      <c r="F11" s="38"/>
      <c r="G11" s="38"/>
      <c r="H11" s="42"/>
      <c r="I11" s="78" t="e">
        <f t="shared" si="0"/>
        <v>#DIV/0!</v>
      </c>
      <c r="J11" s="53">
        <f t="shared" si="1"/>
        <v>0</v>
      </c>
      <c r="K11" s="80"/>
      <c r="L11" s="77"/>
    </row>
    <row r="12" ht="63" hidden="1" spans="1:12">
      <c r="A12" s="41" t="s">
        <v>27</v>
      </c>
      <c r="B12" s="43"/>
      <c r="C12" s="43"/>
      <c r="D12" s="33">
        <v>41032300</v>
      </c>
      <c r="E12" s="44"/>
      <c r="F12" s="45"/>
      <c r="G12" s="45"/>
      <c r="H12" s="42"/>
      <c r="I12" s="78" t="e">
        <f t="shared" si="0"/>
        <v>#DIV/0!</v>
      </c>
      <c r="J12" s="53">
        <f t="shared" si="1"/>
        <v>0</v>
      </c>
      <c r="K12" s="80"/>
      <c r="L12" s="77"/>
    </row>
    <row r="13" ht="133.15" hidden="1" customHeight="1" spans="1:12">
      <c r="A13" s="46" t="s">
        <v>28</v>
      </c>
      <c r="B13" s="47"/>
      <c r="C13" s="47"/>
      <c r="D13" s="33">
        <v>41021300</v>
      </c>
      <c r="E13" s="44"/>
      <c r="F13" s="38"/>
      <c r="G13" s="38"/>
      <c r="H13" s="38"/>
      <c r="I13" s="78" t="e">
        <f t="shared" si="0"/>
        <v>#DIV/0!</v>
      </c>
      <c r="J13" s="53">
        <f t="shared" si="1"/>
        <v>0</v>
      </c>
      <c r="K13" s="80"/>
      <c r="L13" s="77"/>
    </row>
    <row r="14" ht="105" hidden="1" spans="1:12">
      <c r="A14" s="46" t="s">
        <v>29</v>
      </c>
      <c r="B14" s="47"/>
      <c r="C14" s="47"/>
      <c r="D14" s="33">
        <v>41021301</v>
      </c>
      <c r="E14" s="44"/>
      <c r="F14" s="38"/>
      <c r="G14" s="38"/>
      <c r="H14" s="42"/>
      <c r="I14" s="78" t="e">
        <f t="shared" si="0"/>
        <v>#DIV/0!</v>
      </c>
      <c r="J14" s="53">
        <f t="shared" ref="J14:J23" si="2">G14-H14</f>
        <v>0</v>
      </c>
      <c r="K14" s="80"/>
      <c r="L14" s="77"/>
    </row>
    <row r="15" ht="84" spans="1:12">
      <c r="A15" s="35" t="s">
        <v>30</v>
      </c>
      <c r="B15" s="47"/>
      <c r="C15" s="47"/>
      <c r="D15" s="33">
        <v>41021400</v>
      </c>
      <c r="E15" s="44"/>
      <c r="F15" s="38">
        <v>19542300</v>
      </c>
      <c r="G15" s="38">
        <v>4885500</v>
      </c>
      <c r="H15" s="42">
        <v>4885500</v>
      </c>
      <c r="I15" s="78">
        <f t="shared" si="0"/>
        <v>100</v>
      </c>
      <c r="J15" s="53">
        <f t="shared" si="2"/>
        <v>0</v>
      </c>
      <c r="K15" s="80"/>
      <c r="L15" s="77"/>
    </row>
    <row r="16" ht="63" hidden="1" spans="1:12">
      <c r="A16" s="41" t="s">
        <v>26</v>
      </c>
      <c r="B16" s="43"/>
      <c r="C16" s="43"/>
      <c r="D16" s="33">
        <v>41030500</v>
      </c>
      <c r="E16" s="44"/>
      <c r="F16" s="38"/>
      <c r="G16" s="38"/>
      <c r="H16" s="38"/>
      <c r="I16" s="78" t="e">
        <f t="shared" si="0"/>
        <v>#DIV/0!</v>
      </c>
      <c r="J16" s="53">
        <f t="shared" si="2"/>
        <v>0</v>
      </c>
      <c r="K16" s="80"/>
      <c r="L16" s="77"/>
    </row>
    <row r="17" ht="63" spans="1:12">
      <c r="A17" s="41" t="s">
        <v>31</v>
      </c>
      <c r="B17" s="43"/>
      <c r="C17" s="43"/>
      <c r="D17" s="33">
        <v>41031100</v>
      </c>
      <c r="E17" s="44"/>
      <c r="F17" s="38">
        <v>1148400</v>
      </c>
      <c r="G17" s="38">
        <v>689100</v>
      </c>
      <c r="H17" s="38">
        <v>689100</v>
      </c>
      <c r="I17" s="78">
        <f t="shared" si="0"/>
        <v>100</v>
      </c>
      <c r="J17" s="53">
        <f t="shared" si="2"/>
        <v>0</v>
      </c>
      <c r="K17" s="80"/>
      <c r="L17" s="77"/>
    </row>
    <row r="18" ht="42" hidden="1" spans="1:12">
      <c r="A18" s="41" t="s">
        <v>32</v>
      </c>
      <c r="B18" s="43"/>
      <c r="C18" s="43"/>
      <c r="D18" s="33">
        <v>41031900</v>
      </c>
      <c r="E18" s="44"/>
      <c r="F18" s="38"/>
      <c r="G18" s="38"/>
      <c r="H18" s="38"/>
      <c r="I18" s="78" t="e">
        <f t="shared" si="0"/>
        <v>#DIV/0!</v>
      </c>
      <c r="J18" s="53">
        <f t="shared" si="2"/>
        <v>0</v>
      </c>
      <c r="K18" s="80"/>
      <c r="L18" s="77"/>
    </row>
    <row r="19" ht="63" hidden="1" spans="1:12">
      <c r="A19" s="48" t="s">
        <v>33</v>
      </c>
      <c r="B19" s="43"/>
      <c r="C19" s="43"/>
      <c r="D19" s="33">
        <v>41032800</v>
      </c>
      <c r="E19" s="44"/>
      <c r="F19" s="38"/>
      <c r="G19" s="38"/>
      <c r="H19" s="42"/>
      <c r="I19" s="78" t="e">
        <f t="shared" si="0"/>
        <v>#DIV/0!</v>
      </c>
      <c r="J19" s="53">
        <f t="shared" si="2"/>
        <v>0</v>
      </c>
      <c r="K19" s="80"/>
      <c r="L19" s="77"/>
    </row>
    <row r="20" ht="63" hidden="1" spans="1:12">
      <c r="A20" s="41" t="s">
        <v>34</v>
      </c>
      <c r="B20" s="43"/>
      <c r="C20" s="43"/>
      <c r="D20" s="33">
        <v>41032900</v>
      </c>
      <c r="E20" s="44"/>
      <c r="F20" s="38"/>
      <c r="G20" s="38"/>
      <c r="H20" s="40"/>
      <c r="I20" s="78" t="e">
        <f t="shared" si="0"/>
        <v>#DIV/0!</v>
      </c>
      <c r="J20" s="53">
        <f t="shared" si="2"/>
        <v>0</v>
      </c>
      <c r="K20" s="80"/>
      <c r="L20" s="77"/>
    </row>
    <row r="21" ht="84" spans="1:12">
      <c r="A21" s="41" t="s">
        <v>35</v>
      </c>
      <c r="B21" s="43"/>
      <c r="C21" s="43"/>
      <c r="D21" s="33">
        <v>41031900</v>
      </c>
      <c r="E21" s="44"/>
      <c r="F21" s="38">
        <v>73102000</v>
      </c>
      <c r="G21" s="38"/>
      <c r="H21" s="40"/>
      <c r="I21" s="78"/>
      <c r="J21" s="53">
        <f t="shared" si="2"/>
        <v>0</v>
      </c>
      <c r="K21" s="80"/>
      <c r="L21" s="77"/>
    </row>
    <row r="22" ht="105" spans="1:12">
      <c r="A22" s="41" t="s">
        <v>36</v>
      </c>
      <c r="B22" s="43"/>
      <c r="C22" s="43"/>
      <c r="D22" s="33">
        <v>41032300</v>
      </c>
      <c r="E22" s="44"/>
      <c r="F22" s="38">
        <v>27257867</v>
      </c>
      <c r="G22" s="38">
        <v>2725787</v>
      </c>
      <c r="H22" s="40">
        <v>2725787</v>
      </c>
      <c r="I22" s="78">
        <f t="shared" ref="I22:I33" si="3">H22/G22*100</f>
        <v>100</v>
      </c>
      <c r="J22" s="53">
        <f t="shared" si="2"/>
        <v>0</v>
      </c>
      <c r="K22" s="80"/>
      <c r="L22" s="77"/>
    </row>
    <row r="23" ht="63" spans="1:12">
      <c r="A23" s="31" t="s">
        <v>37</v>
      </c>
      <c r="B23" s="32"/>
      <c r="C23" s="32"/>
      <c r="D23" s="33">
        <v>41033000</v>
      </c>
      <c r="E23" s="33"/>
      <c r="F23" s="38">
        <f>25521600-946800</f>
        <v>24574800</v>
      </c>
      <c r="G23" s="38">
        <v>6208300</v>
      </c>
      <c r="H23" s="49">
        <v>6208300</v>
      </c>
      <c r="I23" s="78">
        <f t="shared" si="3"/>
        <v>100</v>
      </c>
      <c r="J23" s="53">
        <f t="shared" si="2"/>
        <v>0</v>
      </c>
      <c r="K23" s="80"/>
      <c r="L23" s="77"/>
    </row>
    <row r="24" ht="63" hidden="1" spans="1:12">
      <c r="A24" s="31" t="s">
        <v>38</v>
      </c>
      <c r="B24" s="32"/>
      <c r="C24" s="32"/>
      <c r="D24" s="33">
        <v>41033400</v>
      </c>
      <c r="E24" s="33"/>
      <c r="F24" s="38"/>
      <c r="G24" s="38"/>
      <c r="H24" s="50"/>
      <c r="I24" s="78" t="e">
        <f t="shared" si="3"/>
        <v>#DIV/0!</v>
      </c>
      <c r="J24" s="53">
        <f>G24-H24-K24</f>
        <v>0</v>
      </c>
      <c r="K24" s="80"/>
      <c r="L24" s="77"/>
    </row>
    <row r="25" ht="63" hidden="1" spans="1:12">
      <c r="A25" s="31" t="s">
        <v>39</v>
      </c>
      <c r="B25" s="32"/>
      <c r="C25" s="32"/>
      <c r="D25" s="33">
        <v>41033800</v>
      </c>
      <c r="E25" s="33"/>
      <c r="F25" s="38"/>
      <c r="G25" s="38"/>
      <c r="H25" s="38"/>
      <c r="I25" s="78" t="e">
        <f t="shared" si="3"/>
        <v>#DIV/0!</v>
      </c>
      <c r="J25" s="53">
        <f>G25-H25-K25</f>
        <v>0</v>
      </c>
      <c r="K25" s="80"/>
      <c r="L25" s="77"/>
    </row>
    <row r="26" ht="42" spans="1:12">
      <c r="A26" s="31" t="s">
        <v>40</v>
      </c>
      <c r="B26" s="32" t="s">
        <v>41</v>
      </c>
      <c r="C26" s="32" t="s">
        <v>21</v>
      </c>
      <c r="D26" s="33">
        <v>41033900</v>
      </c>
      <c r="E26" s="33"/>
      <c r="F26" s="38">
        <v>167079600</v>
      </c>
      <c r="G26" s="38">
        <v>57341700</v>
      </c>
      <c r="H26" s="38">
        <v>57341700</v>
      </c>
      <c r="I26" s="78">
        <f t="shared" si="3"/>
        <v>100</v>
      </c>
      <c r="J26" s="53">
        <f t="shared" ref="J26:J38" si="4">G26-H26</f>
        <v>0</v>
      </c>
      <c r="K26" s="79"/>
      <c r="L26" s="77"/>
    </row>
    <row r="27" ht="63" hidden="1" spans="1:12">
      <c r="A27" s="41" t="s">
        <v>42</v>
      </c>
      <c r="B27" s="32"/>
      <c r="C27" s="32"/>
      <c r="D27" s="33">
        <v>41034500</v>
      </c>
      <c r="E27" s="37"/>
      <c r="F27" s="38"/>
      <c r="G27" s="38"/>
      <c r="H27" s="50"/>
      <c r="I27" s="78" t="e">
        <f t="shared" si="3"/>
        <v>#DIV/0!</v>
      </c>
      <c r="J27" s="53">
        <f t="shared" si="4"/>
        <v>0</v>
      </c>
      <c r="K27" s="79"/>
      <c r="L27" s="77"/>
    </row>
    <row r="28" ht="63" hidden="1" spans="1:12">
      <c r="A28" s="41" t="s">
        <v>43</v>
      </c>
      <c r="B28" s="32"/>
      <c r="C28" s="32"/>
      <c r="D28" s="33">
        <v>41035300</v>
      </c>
      <c r="E28" s="37"/>
      <c r="F28" s="38"/>
      <c r="G28" s="38"/>
      <c r="H28" s="50"/>
      <c r="I28" s="78" t="e">
        <f t="shared" si="3"/>
        <v>#DIV/0!</v>
      </c>
      <c r="J28" s="53">
        <f t="shared" si="4"/>
        <v>0</v>
      </c>
      <c r="K28" s="79"/>
      <c r="L28" s="77"/>
    </row>
    <row r="29" ht="126" hidden="1" spans="1:12">
      <c r="A29" s="48" t="s">
        <v>44</v>
      </c>
      <c r="B29" s="32"/>
      <c r="C29" s="32"/>
      <c r="D29" s="33">
        <v>41034400</v>
      </c>
      <c r="E29" s="37"/>
      <c r="F29" s="38"/>
      <c r="G29" s="38"/>
      <c r="H29" s="38"/>
      <c r="I29" s="78" t="e">
        <f t="shared" si="3"/>
        <v>#DIV/0!</v>
      </c>
      <c r="J29" s="53">
        <f t="shared" si="4"/>
        <v>0</v>
      </c>
      <c r="K29" s="81"/>
      <c r="L29" s="77"/>
    </row>
    <row r="30" ht="63" spans="1:12">
      <c r="A30" s="41" t="s">
        <v>45</v>
      </c>
      <c r="B30" s="51" t="s">
        <v>46</v>
      </c>
      <c r="C30" s="51" t="s">
        <v>47</v>
      </c>
      <c r="D30" s="33">
        <v>41035400</v>
      </c>
      <c r="E30" s="37"/>
      <c r="F30" s="38">
        <v>3800</v>
      </c>
      <c r="G30" s="38">
        <v>1800</v>
      </c>
      <c r="H30" s="38">
        <v>1800</v>
      </c>
      <c r="I30" s="78">
        <f t="shared" si="3"/>
        <v>100</v>
      </c>
      <c r="J30" s="53">
        <f t="shared" si="4"/>
        <v>0</v>
      </c>
      <c r="K30" s="82"/>
      <c r="L30" s="77"/>
    </row>
    <row r="31" ht="84" hidden="1" spans="1:12">
      <c r="A31" s="52" t="s">
        <v>48</v>
      </c>
      <c r="B31" s="51" t="s">
        <v>46</v>
      </c>
      <c r="C31" s="51" t="s">
        <v>47</v>
      </c>
      <c r="D31" s="33">
        <v>41035600</v>
      </c>
      <c r="E31" s="37"/>
      <c r="F31" s="38"/>
      <c r="G31" s="38"/>
      <c r="H31" s="38"/>
      <c r="I31" s="78" t="e">
        <f t="shared" si="3"/>
        <v>#DIV/0!</v>
      </c>
      <c r="J31" s="53">
        <f t="shared" si="4"/>
        <v>0</v>
      </c>
      <c r="K31" s="81"/>
      <c r="L31" s="77"/>
    </row>
    <row r="32" ht="84" spans="1:12">
      <c r="A32" s="41" t="s">
        <v>49</v>
      </c>
      <c r="B32" s="51"/>
      <c r="C32" s="51"/>
      <c r="D32" s="33">
        <v>41035800</v>
      </c>
      <c r="E32" s="37"/>
      <c r="F32" s="38">
        <v>43327800</v>
      </c>
      <c r="G32" s="38">
        <v>9930800</v>
      </c>
      <c r="H32" s="38">
        <v>9930800</v>
      </c>
      <c r="I32" s="78">
        <f t="shared" si="3"/>
        <v>100</v>
      </c>
      <c r="J32" s="53">
        <f t="shared" si="4"/>
        <v>0</v>
      </c>
      <c r="K32" s="81"/>
      <c r="L32" s="77"/>
    </row>
    <row r="33" ht="63" hidden="1" spans="1:12">
      <c r="A33" s="41" t="s">
        <v>50</v>
      </c>
      <c r="B33" s="51"/>
      <c r="C33" s="51"/>
      <c r="D33" s="33">
        <v>41036100</v>
      </c>
      <c r="E33" s="37"/>
      <c r="F33" s="38"/>
      <c r="G33" s="38"/>
      <c r="H33" s="38"/>
      <c r="I33" s="78" t="e">
        <f t="shared" si="3"/>
        <v>#DIV/0!</v>
      </c>
      <c r="J33" s="53">
        <f t="shared" si="4"/>
        <v>0</v>
      </c>
      <c r="K33" s="83"/>
      <c r="L33" s="77"/>
    </row>
    <row r="34" ht="84" spans="1:12">
      <c r="A34" s="41" t="s">
        <v>51</v>
      </c>
      <c r="B34" s="51"/>
      <c r="C34" s="51"/>
      <c r="D34" s="33">
        <v>41036000</v>
      </c>
      <c r="E34" s="37"/>
      <c r="F34" s="38">
        <v>14299700</v>
      </c>
      <c r="G34" s="38"/>
      <c r="H34" s="38"/>
      <c r="I34" s="78"/>
      <c r="J34" s="53"/>
      <c r="K34" s="83"/>
      <c r="L34" s="77"/>
    </row>
    <row r="35" ht="63" spans="1:12">
      <c r="A35" s="41" t="s">
        <v>52</v>
      </c>
      <c r="B35" s="51"/>
      <c r="C35" s="51"/>
      <c r="D35" s="33">
        <v>41036300</v>
      </c>
      <c r="E35" s="37"/>
      <c r="F35" s="38">
        <v>8739700</v>
      </c>
      <c r="G35" s="38">
        <v>4369800</v>
      </c>
      <c r="H35" s="38">
        <v>4369800</v>
      </c>
      <c r="I35" s="78">
        <f>H35/G35*100</f>
        <v>100</v>
      </c>
      <c r="J35" s="53">
        <f t="shared" si="4"/>
        <v>0</v>
      </c>
      <c r="K35" s="83"/>
      <c r="L35" s="77"/>
    </row>
    <row r="36" ht="42" hidden="1" spans="1:12">
      <c r="A36" s="41" t="s">
        <v>53</v>
      </c>
      <c r="B36" s="51"/>
      <c r="C36" s="51"/>
      <c r="D36" s="33">
        <v>41036400</v>
      </c>
      <c r="E36" s="37"/>
      <c r="F36" s="38"/>
      <c r="G36" s="38"/>
      <c r="H36" s="38"/>
      <c r="I36" s="78" t="e">
        <f>H36/G36*100</f>
        <v>#DIV/0!</v>
      </c>
      <c r="J36" s="53">
        <f t="shared" si="4"/>
        <v>0</v>
      </c>
      <c r="K36" s="83"/>
      <c r="L36" s="77"/>
    </row>
    <row r="37" ht="42" hidden="1" spans="1:12">
      <c r="A37" s="41" t="s">
        <v>54</v>
      </c>
      <c r="B37" s="51"/>
      <c r="C37" s="51"/>
      <c r="D37" s="33">
        <v>41037000</v>
      </c>
      <c r="E37" s="37"/>
      <c r="F37" s="38"/>
      <c r="G37" s="38"/>
      <c r="H37" s="53"/>
      <c r="I37" s="78" t="e">
        <f>H37/G37*100</f>
        <v>#DIV/0!</v>
      </c>
      <c r="J37" s="53">
        <f t="shared" si="4"/>
        <v>0</v>
      </c>
      <c r="K37" s="83"/>
      <c r="L37" s="77"/>
    </row>
    <row r="38" ht="63" hidden="1" spans="1:12">
      <c r="A38" s="41" t="s">
        <v>55</v>
      </c>
      <c r="B38" s="51"/>
      <c r="C38" s="51"/>
      <c r="D38" s="33">
        <v>41037200</v>
      </c>
      <c r="E38" s="37"/>
      <c r="F38" s="38"/>
      <c r="G38" s="38"/>
      <c r="H38" s="38"/>
      <c r="I38" s="78" t="e">
        <f>H38/G38*100</f>
        <v>#DIV/0!</v>
      </c>
      <c r="J38" s="53">
        <f t="shared" si="4"/>
        <v>0</v>
      </c>
      <c r="K38" s="83"/>
      <c r="L38" s="77"/>
    </row>
    <row r="39" ht="63" hidden="1" spans="1:12">
      <c r="A39" s="41" t="s">
        <v>56</v>
      </c>
      <c r="B39" s="51"/>
      <c r="C39" s="51"/>
      <c r="D39" s="33">
        <v>41039100</v>
      </c>
      <c r="E39" s="37"/>
      <c r="F39" s="38"/>
      <c r="G39" s="38"/>
      <c r="H39" s="53"/>
      <c r="I39" s="78" t="e">
        <f>H39/#REF!*100</f>
        <v>#REF!</v>
      </c>
      <c r="J39" s="53" t="e">
        <f>#REF!-H39-K39</f>
        <v>#REF!</v>
      </c>
      <c r="K39" s="80"/>
      <c r="L39" s="77"/>
    </row>
    <row r="40" s="1" customFormat="1" ht="40.8" spans="1:12">
      <c r="A40" s="54" t="s">
        <v>57</v>
      </c>
      <c r="B40" s="55"/>
      <c r="C40" s="55"/>
      <c r="D40" s="44"/>
      <c r="E40" s="44"/>
      <c r="F40" s="45">
        <f>SUM(F8:F38)</f>
        <v>804199467</v>
      </c>
      <c r="G40" s="45">
        <f>SUM(G8:G38)</f>
        <v>192433787</v>
      </c>
      <c r="H40" s="45">
        <f>SUM(H8:H38)</f>
        <v>192433787</v>
      </c>
      <c r="I40" s="84">
        <f>H40/G40*100</f>
        <v>100</v>
      </c>
      <c r="J40" s="45">
        <f>SUM(J8:J36)</f>
        <v>0</v>
      </c>
      <c r="K40" s="85">
        <f>SUM(K8:K39)</f>
        <v>0</v>
      </c>
      <c r="L40" s="86">
        <f>SUM(L8:L36)</f>
        <v>0</v>
      </c>
    </row>
    <row r="41" ht="24.6" spans="1:12">
      <c r="A41" s="29" t="s">
        <v>58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77"/>
    </row>
    <row r="42" ht="84" hidden="1" spans="1:12">
      <c r="A42" s="41" t="s">
        <v>59</v>
      </c>
      <c r="B42" s="32"/>
      <c r="C42" s="32"/>
      <c r="D42" s="33">
        <v>41034800</v>
      </c>
      <c r="E42" s="37"/>
      <c r="F42" s="38"/>
      <c r="G42" s="38"/>
      <c r="H42" s="56"/>
      <c r="I42" s="78" t="e">
        <f t="shared" ref="I42:I47" si="5">H42/G42*100</f>
        <v>#DIV/0!</v>
      </c>
      <c r="J42" s="53">
        <f>G42-H42</f>
        <v>0</v>
      </c>
      <c r="K42" s="87"/>
      <c r="L42" s="77"/>
    </row>
    <row r="43" ht="63" hidden="1" spans="1:12">
      <c r="A43" s="48" t="s">
        <v>60</v>
      </c>
      <c r="B43" s="32"/>
      <c r="C43" s="32"/>
      <c r="D43" s="33">
        <v>41033300</v>
      </c>
      <c r="E43" s="57"/>
      <c r="F43" s="58"/>
      <c r="G43" s="58"/>
      <c r="H43" s="58"/>
      <c r="I43" s="78" t="e">
        <f t="shared" si="5"/>
        <v>#DIV/0!</v>
      </c>
      <c r="J43" s="53">
        <f>G43-H43</f>
        <v>0</v>
      </c>
      <c r="K43" s="87"/>
      <c r="L43" s="77"/>
    </row>
    <row r="44" ht="63" hidden="1" spans="1:12">
      <c r="A44" s="41" t="s">
        <v>61</v>
      </c>
      <c r="B44" s="32"/>
      <c r="C44" s="32"/>
      <c r="D44" s="33">
        <v>41034700</v>
      </c>
      <c r="E44" s="37"/>
      <c r="F44" s="38"/>
      <c r="G44" s="38"/>
      <c r="H44" s="56"/>
      <c r="I44" s="78" t="e">
        <f t="shared" si="5"/>
        <v>#DIV/0!</v>
      </c>
      <c r="J44" s="53">
        <f>G44-H44</f>
        <v>0</v>
      </c>
      <c r="K44" s="88"/>
      <c r="L44" s="77"/>
    </row>
    <row r="45" ht="105" hidden="1" spans="1:12">
      <c r="A45" s="31" t="s">
        <v>62</v>
      </c>
      <c r="B45" s="51" t="s">
        <v>63</v>
      </c>
      <c r="C45" s="59">
        <v>3220</v>
      </c>
      <c r="D45" s="33">
        <v>41037300</v>
      </c>
      <c r="E45" s="33"/>
      <c r="F45" s="38"/>
      <c r="G45" s="38"/>
      <c r="H45" s="53"/>
      <c r="I45" s="78" t="e">
        <f t="shared" si="5"/>
        <v>#DIV/0!</v>
      </c>
      <c r="J45" s="53">
        <f>G45-H45</f>
        <v>0</v>
      </c>
      <c r="K45" s="89"/>
      <c r="L45" s="77"/>
    </row>
    <row r="46" s="1" customFormat="1" ht="40.8" spans="1:12">
      <c r="A46" s="54" t="s">
        <v>64</v>
      </c>
      <c r="B46" s="55"/>
      <c r="C46" s="55"/>
      <c r="D46" s="44"/>
      <c r="E46" s="44"/>
      <c r="F46" s="45">
        <f>SUM(F42:F45)</f>
        <v>0</v>
      </c>
      <c r="G46" s="45">
        <f>SUM(G42:G45)</f>
        <v>0</v>
      </c>
      <c r="H46" s="45">
        <f>SUM(H42:H45)</f>
        <v>0</v>
      </c>
      <c r="I46" s="84" t="e">
        <f t="shared" si="5"/>
        <v>#DIV/0!</v>
      </c>
      <c r="J46" s="45">
        <f>SUM(J42:J45)</f>
        <v>0</v>
      </c>
      <c r="K46" s="85">
        <f>SUM(K42:K45)</f>
        <v>0</v>
      </c>
      <c r="L46" s="86">
        <f>SUM(L42:L45)</f>
        <v>0</v>
      </c>
    </row>
    <row r="47" s="1" customFormat="1" ht="40.8" spans="1:12">
      <c r="A47" s="54" t="s">
        <v>65</v>
      </c>
      <c r="B47" s="55"/>
      <c r="C47" s="55"/>
      <c r="D47" s="44"/>
      <c r="E47" s="44"/>
      <c r="F47" s="45">
        <f>F40+F46</f>
        <v>804199467</v>
      </c>
      <c r="G47" s="45">
        <f>G40+G46</f>
        <v>192433787</v>
      </c>
      <c r="H47" s="60">
        <f>H40+H46</f>
        <v>192433787</v>
      </c>
      <c r="I47" s="84">
        <f t="shared" si="5"/>
        <v>100</v>
      </c>
      <c r="J47" s="60">
        <f>J40+J46</f>
        <v>0</v>
      </c>
      <c r="K47" s="85">
        <f>K40+K46</f>
        <v>0</v>
      </c>
      <c r="L47" s="90">
        <f>L40+L46</f>
        <v>0</v>
      </c>
    </row>
    <row r="48" spans="1:10">
      <c r="A48" s="11"/>
      <c r="B48" s="12"/>
      <c r="C48" s="12"/>
      <c r="D48" s="61"/>
      <c r="E48" s="61"/>
      <c r="F48" s="62"/>
      <c r="G48" s="62"/>
      <c r="H48" s="63"/>
      <c r="I48" s="91"/>
      <c r="J48" s="63"/>
    </row>
    <row r="49" spans="1:10">
      <c r="A49" s="11"/>
      <c r="B49" s="12"/>
      <c r="C49" s="12"/>
      <c r="D49" s="61"/>
      <c r="E49" s="61"/>
      <c r="F49" s="62"/>
      <c r="G49" s="62"/>
      <c r="H49" s="63"/>
      <c r="I49" s="91"/>
      <c r="J49" s="63"/>
    </row>
    <row r="50" spans="1:10">
      <c r="A50" s="11"/>
      <c r="B50" s="12"/>
      <c r="C50" s="12"/>
      <c r="D50" s="61"/>
      <c r="E50" s="61"/>
      <c r="F50" s="62"/>
      <c r="G50" s="62"/>
      <c r="H50" s="63"/>
      <c r="I50" s="91"/>
      <c r="J50" s="63"/>
    </row>
    <row r="51" spans="1:10">
      <c r="A51" s="11"/>
      <c r="B51" s="12"/>
      <c r="C51" s="12"/>
      <c r="D51" s="61"/>
      <c r="E51" s="61"/>
      <c r="F51" s="62"/>
      <c r="G51" s="62"/>
      <c r="H51" s="63"/>
      <c r="I51" s="91"/>
      <c r="J51" s="63"/>
    </row>
    <row r="52" spans="1:10">
      <c r="A52" s="11"/>
      <c r="B52" s="12"/>
      <c r="C52" s="12"/>
      <c r="D52" s="61"/>
      <c r="E52" s="61"/>
      <c r="F52" s="62"/>
      <c r="G52" s="62"/>
      <c r="H52" s="63"/>
      <c r="I52" s="91"/>
      <c r="J52" s="63"/>
    </row>
    <row r="53" spans="1:10">
      <c r="A53" s="11"/>
      <c r="B53" s="12"/>
      <c r="C53" s="12"/>
      <c r="D53" s="61"/>
      <c r="E53" s="61"/>
      <c r="F53" s="62"/>
      <c r="G53" s="62"/>
      <c r="H53" s="63"/>
      <c r="I53" s="91"/>
      <c r="J53" s="63"/>
    </row>
    <row r="54" s="2" customFormat="1" spans="1:12">
      <c r="A54" s="3"/>
      <c r="B54" s="4"/>
      <c r="C54" s="4"/>
      <c r="D54" s="5"/>
      <c r="E54" s="5"/>
      <c r="F54" s="6"/>
      <c r="G54" s="6"/>
      <c r="H54" s="7"/>
      <c r="I54" s="8"/>
      <c r="J54" s="5"/>
      <c r="K54" s="92"/>
      <c r="L54" s="93"/>
    </row>
  </sheetData>
  <mergeCells count="14">
    <mergeCell ref="A2:K2"/>
    <mergeCell ref="A3:K3"/>
    <mergeCell ref="F5:G5"/>
    <mergeCell ref="H5:I5"/>
    <mergeCell ref="A7:K7"/>
    <mergeCell ref="A41:K41"/>
    <mergeCell ref="A5:A6"/>
    <mergeCell ref="B5:B6"/>
    <mergeCell ref="C5:C6"/>
    <mergeCell ref="D5:D6"/>
    <mergeCell ref="E5:E6"/>
    <mergeCell ref="J5:J6"/>
    <mergeCell ref="K5:K6"/>
    <mergeCell ref="L5:L6"/>
  </mergeCells>
  <pageMargins left="0.7" right="0.7" top="0.75" bottom="0.75" header="0.3" footer="0.3"/>
  <pageSetup paperSize="9" scale="37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01.04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2006-09-28T05:33:49Z</dcterms:created>
  <cp:lastPrinted>2020-07-28T07:01:16Z</cp:lastPrinted>
  <dcterms:modified xsi:type="dcterms:W3CDTF">2026-04-30T14:47:24Z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D71263FF8C8F4E9CB41453B089A5FE3B_13</vt:lpwstr>
  </property>
  <property fmtid="{D5CDD505-2E9C-101B-9397-08002B2CF9AE}" pid="3" name="KSOProductBuildVer">
    <vt:lpwstr>1049-12.2.0.22549</vt:lpwstr>
  </property>
</Properties>
</file>