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7980"/>
  </bookViews>
  <sheets>
    <sheet name="робоча" sheetId="5" r:id="rId1"/>
    <sheet name="Лист1 (2)" sheetId="4" r:id="rId2"/>
    <sheet name="Лист1" sheetId="1" r:id="rId3"/>
    <sheet name="Лист2" sheetId="3" r:id="rId4"/>
  </sheets>
  <calcPr calcId="125725"/>
</workbook>
</file>

<file path=xl/calcChain.xml><?xml version="1.0" encoding="utf-8"?>
<calcChain xmlns="http://schemas.openxmlformats.org/spreadsheetml/2006/main">
  <c r="C25" i="5"/>
  <c r="C28"/>
  <c r="C31"/>
  <c r="C34"/>
  <c r="C24" l="1"/>
  <c r="T40"/>
  <c r="S40"/>
  <c r="R40"/>
  <c r="Q40"/>
  <c r="P40"/>
  <c r="O40"/>
  <c r="N40"/>
  <c r="M40"/>
  <c r="L40"/>
  <c r="K40"/>
  <c r="J40"/>
  <c r="I40"/>
  <c r="H40"/>
  <c r="G40"/>
  <c r="F40"/>
  <c r="E40"/>
  <c r="D40"/>
  <c r="B40"/>
  <c r="C37"/>
  <c r="C33"/>
  <c r="C30"/>
  <c r="C26"/>
  <c r="C22"/>
  <c r="C19"/>
  <c r="C17"/>
  <c r="C16"/>
  <c r="D62" i="4"/>
  <c r="W71"/>
  <c r="C40" i="5" l="1"/>
  <c r="D38" i="4"/>
  <c r="D34"/>
  <c r="D22" l="1"/>
  <c r="D48"/>
  <c r="D68"/>
  <c r="D60"/>
  <c r="D21"/>
  <c r="D52"/>
  <c r="J71" l="1"/>
  <c r="K71"/>
  <c r="L71"/>
  <c r="M71"/>
  <c r="N71"/>
  <c r="I71"/>
  <c r="H71"/>
  <c r="G71"/>
  <c r="F71"/>
  <c r="E71"/>
  <c r="C71"/>
  <c r="B71"/>
  <c r="P71"/>
  <c r="Q71"/>
  <c r="R71"/>
  <c r="S71"/>
  <c r="T71"/>
  <c r="U71"/>
  <c r="V71"/>
  <c r="O71"/>
  <c r="D20"/>
  <c r="D54" l="1"/>
  <c r="D41"/>
  <c r="D40"/>
  <c r="D26"/>
  <c r="D71" l="1"/>
</calcChain>
</file>

<file path=xl/comments1.xml><?xml version="1.0" encoding="utf-8"?>
<comments xmlns="http://schemas.openxmlformats.org/spreadsheetml/2006/main">
  <authors>
    <author>Автор</author>
  </authors>
  <commentList>
    <comment ref="E4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<sst xmlns="http://schemas.openxmlformats.org/spreadsheetml/2006/main" count="181" uniqueCount="108">
  <si>
    <t>забезпечення діяльності інклюзивно-ресурсних центрів за рахунок коштів місцевого бюджету</t>
  </si>
  <si>
    <t>(тис.грн)</t>
  </si>
  <si>
    <t>в тому числі спрямовано  на:</t>
  </si>
  <si>
    <t>використання жестової мови, встановлення  візуальних  або звукових індикаторів</t>
  </si>
  <si>
    <t>забезпечення допоміжними засобами реабілітації</t>
  </si>
  <si>
    <t>встановлення пандусів,  тактильних плиток, безбар'єрних переходів</t>
  </si>
  <si>
    <t>реабіліційна допомога ( в тому числі облаштування та модернізація реабілітаційних центрів)</t>
  </si>
  <si>
    <t xml:space="preserve">Керівник </t>
  </si>
  <si>
    <t>(ім'я прізвище)</t>
  </si>
  <si>
    <t>облаштування спеціальних санітарних кімнат, встановлення ліфтів, підйомників</t>
  </si>
  <si>
    <t>послуги денного перебування осіб з інвалідністю</t>
  </si>
  <si>
    <t>Додаток 1</t>
  </si>
  <si>
    <t xml:space="preserve">фінансування флагманського проєкту "Рух без бар’єрів" </t>
  </si>
  <si>
    <t>послуги "соціального таксі"</t>
  </si>
  <si>
    <t>Інформація про   використання коштів місцевих бюджетів на  потреби маломобільних груп населення  ( в рамках виконання плану заходів з реалізації Національної стратегії із створення безбар’єрного простору) по ________________________</t>
  </si>
  <si>
    <t>інше розписати</t>
  </si>
  <si>
    <t>Назва</t>
  </si>
  <si>
    <t>встановлення табличок шрифтом Брайля, придбання спеціалізованої літератури</t>
  </si>
  <si>
    <t>Посилання на офіційний веб-сайт де розміщено проєкти місцевих бюджетів*</t>
  </si>
  <si>
    <t>Примітка:* структурні підрозділи облдержадміністрації (облвійськадміністрації) колонку 3 не заповнюють</t>
  </si>
  <si>
    <t>Затверджені видатки в місцевих бюджетах на потреби маломобільних груп населення станом на 01.07.2026</t>
  </si>
  <si>
    <t>Виконано станом на 01.07.2026</t>
  </si>
  <si>
    <t>Банилівський сільський</t>
  </si>
  <si>
    <t>Берегометський селищний</t>
  </si>
  <si>
    <t>Боянський сільський</t>
  </si>
  <si>
    <t>Брусницький сільський</t>
  </si>
  <si>
    <t xml:space="preserve">Ванчиковецький сільський </t>
  </si>
  <si>
    <t xml:space="preserve">Вашковецький міський </t>
  </si>
  <si>
    <t xml:space="preserve">Вашковецький сільський </t>
  </si>
  <si>
    <t>https://vashkovetska-gromada.gov.ua/</t>
  </si>
  <si>
    <t>Великокучурівський сільський</t>
  </si>
  <si>
    <t>Веренчанський сільський</t>
  </si>
  <si>
    <t xml:space="preserve">Вижницький міський </t>
  </si>
  <si>
    <t>https://vnmiscrada.gov.ua/2025-10-24-31-10-01-2025/</t>
  </si>
  <si>
    <t>Вікнянський сільський</t>
  </si>
  <si>
    <t xml:space="preserve">Волоківський сільський </t>
  </si>
  <si>
    <t xml:space="preserve">Герцаївський міський </t>
  </si>
  <si>
    <t>https://gercaivska-gromada.gov.ua/docs/2223461/</t>
  </si>
  <si>
    <t xml:space="preserve">Глибоцький селищний </t>
  </si>
  <si>
    <t>https://hlyboka.golos.net.ua/?p=pryynyati_rishennya&amp;sp=single&amp;id=2664</t>
  </si>
  <si>
    <t>Горішньошировецький сільський</t>
  </si>
  <si>
    <t xml:space="preserve">Заставнівський міський </t>
  </si>
  <si>
    <t>Кадубовецький сільський</t>
  </si>
  <si>
    <t>Кам’янецький сільський</t>
  </si>
  <si>
    <t>Кам’янський сільський</t>
  </si>
  <si>
    <t>Карапчівський сільський</t>
  </si>
  <si>
    <t>Кельменецький селищний</t>
  </si>
  <si>
    <t>https://kelmenecka-gromada.gov.ua/</t>
  </si>
  <si>
    <t xml:space="preserve">Кіцманський міський </t>
  </si>
  <si>
    <t>http://www.kitsman-rada.gov.ua/</t>
  </si>
  <si>
    <t xml:space="preserve">Клішковецький сільський </t>
  </si>
  <si>
    <t xml:space="preserve">Конятинський сільський </t>
  </si>
  <si>
    <t xml:space="preserve">Кострижівський селищний </t>
  </si>
  <si>
    <t xml:space="preserve">Красноїльський селищний </t>
  </si>
  <si>
    <t>https://krasnoyilska-gromada.gov.ua/</t>
  </si>
  <si>
    <t>Лівенецький сільський</t>
  </si>
  <si>
    <t xml:space="preserve">Магальський сільський </t>
  </si>
  <si>
    <t>https://magalska-gromada.gov.ua/bjudzhet-gromadi-15-29-21-27-03-2025/</t>
  </si>
  <si>
    <t xml:space="preserve">Мамаївський сільський </t>
  </si>
  <si>
    <t>https://mamaivska-gromada.gov.ua/programi-17-17-27-27-01-2025/</t>
  </si>
  <si>
    <t xml:space="preserve">Мамалигівський сільський </t>
  </si>
  <si>
    <t xml:space="preserve">Недобоївський сільський </t>
  </si>
  <si>
    <t xml:space="preserve">Неполоківський сільський </t>
  </si>
  <si>
    <t xml:space="preserve">Новодністровський міський </t>
  </si>
  <si>
    <t xml:space="preserve">Новоселицький міський </t>
  </si>
  <si>
    <t xml:space="preserve">Острицький сільський </t>
  </si>
  <si>
    <t>https://ostrycka-gromada.gov.ua/</t>
  </si>
  <si>
    <t>Петровецький сільський</t>
  </si>
  <si>
    <t>https://petrovecka-gromada.gov.ua/</t>
  </si>
  <si>
    <t>Путильський селищний</t>
  </si>
  <si>
    <t xml:space="preserve">Рукшинський сільський </t>
  </si>
  <si>
    <t xml:space="preserve">https://rukshynska-gromada.gov.ua/rishennya-pro-bjudzhet-rukshinskoi-silskoi-teritorialnoi-gromadi-na-2026-rik-15-35-16-08-01-2026/ </t>
  </si>
  <si>
    <t xml:space="preserve">Селятинський сільський </t>
  </si>
  <si>
    <t>Сокирянський міський</t>
  </si>
  <si>
    <t>https://gromada.org.ua/gromada/sokyryanska//</t>
  </si>
  <si>
    <t xml:space="preserve">Ставчанський сільський </t>
  </si>
  <si>
    <t xml:space="preserve">Сторожинецький міський </t>
  </si>
  <si>
    <t>Сучевенський сільський</t>
  </si>
  <si>
    <t>Тарашанський сільський</t>
  </si>
  <si>
    <t xml:space="preserve">Тереблеченський сільський </t>
  </si>
  <si>
    <t>Топорівський сільський</t>
  </si>
  <si>
    <t xml:space="preserve">Усть-Путильський сільський </t>
  </si>
  <si>
    <t xml:space="preserve">Хотинський міський </t>
  </si>
  <si>
    <t>https://khotyn.dosvit.org.ua/</t>
  </si>
  <si>
    <t xml:space="preserve">Чагорський сільський </t>
  </si>
  <si>
    <t>Чернівецький міський</t>
  </si>
  <si>
    <t>https://city.cv.ua/mt/rizne/2026-rik-345</t>
  </si>
  <si>
    <t xml:space="preserve">Чудейський сільський </t>
  </si>
  <si>
    <t>Юрківецький сільський</t>
  </si>
  <si>
    <t>Департамент освіти та науки ОДА (ОВА)</t>
  </si>
  <si>
    <t>Управління молоді та спорту ОДА (ОВА)</t>
  </si>
  <si>
    <t>Управління культури ОДА (ОВА)</t>
  </si>
  <si>
    <t>Департамент охорони здоров'я ОДА (ОВА)</t>
  </si>
  <si>
    <t>Департамент системи життєзабезпечення ОДА (ОВА)</t>
  </si>
  <si>
    <t>Департамент соціального захисту населення ОДА (ОВА)</t>
  </si>
  <si>
    <t>ВСЬОГО</t>
  </si>
  <si>
    <t>компенсаційні виплати фізичним особам, які надають послуги з догляду на непрофесійній основі</t>
  </si>
  <si>
    <t>співфінансування шкільних автобусів, обладнаних для маломобільних груп</t>
  </si>
  <si>
    <t>завершення капітального ремонту благоустрію території та вхідної групи приймального відділення КНП "Чернівецька лікарня швидкої медичної допомоги"</t>
  </si>
  <si>
    <t xml:space="preserve">субвенція держ. бюджету для КЕВ м.Чернівці на реконстр. будівлі поліклініки (ВЧ1028 заходи безбар.) </t>
  </si>
  <si>
    <t>харчування дітей з особливими освітніми потребами у закладах освіти</t>
  </si>
  <si>
    <t>https://putylska-gromada.gov.ua/</t>
  </si>
  <si>
    <t>субвенція для проведення процедури гемодіалізу жителю громади</t>
  </si>
  <si>
    <t>Облаштування дитячих майданчиків обладнанням для осіб з обмеженими можливостями</t>
  </si>
  <si>
    <t>Надання соц. гарантій фіз. особам, які надають соціальні послуги громадянам похилого віку, особам з інвалідністю, дітям з інвал., хворим, які не здатні до самообслуговування</t>
  </si>
  <si>
    <t>Соціальні послуги за соц. замовленням</t>
  </si>
  <si>
    <t xml:space="preserve">Інформація про   використання коштів місцевих бюджетів на  потреби маломобільних груп населення  ( в рамках виконання плану заходів з реалізації Національної стратегії із створення безбар’єрного простору) </t>
  </si>
  <si>
    <t>тис. грн.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</si>
</sst>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2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10" fillId="0" borderId="0" xfId="0" applyFont="1"/>
    <xf numFmtId="164" fontId="1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165" fontId="1" fillId="0" borderId="1" xfId="0" applyNumberFormat="1" applyFont="1" applyBorder="1"/>
    <xf numFmtId="0" fontId="5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1" fillId="0" borderId="1" xfId="0" applyNumberFormat="1" applyFont="1" applyBorder="1" applyAlignment="1"/>
    <xf numFmtId="165" fontId="3" fillId="0" borderId="1" xfId="0" applyNumberFormat="1" applyFont="1" applyBorder="1" applyAlignment="1"/>
    <xf numFmtId="165" fontId="11" fillId="0" borderId="1" xfId="0" applyNumberFormat="1" applyFont="1" applyBorder="1" applyAlignment="1"/>
    <xf numFmtId="164" fontId="2" fillId="0" borderId="1" xfId="0" applyNumberFormat="1" applyFont="1" applyBorder="1" applyAlignment="1"/>
    <xf numFmtId="164" fontId="1" fillId="0" borderId="1" xfId="0" applyNumberFormat="1" applyFont="1" applyBorder="1" applyAlignment="1"/>
    <xf numFmtId="164" fontId="2" fillId="0" borderId="1" xfId="0" applyNumberFormat="1" applyFont="1" applyBorder="1" applyAlignment="1">
      <alignment horizontal="right"/>
    </xf>
    <xf numFmtId="164" fontId="6" fillId="0" borderId="1" xfId="1" applyNumberForma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164" fontId="7" fillId="0" borderId="1" xfId="1" applyNumberFormat="1" applyFont="1" applyBorder="1" applyAlignment="1" applyProtection="1">
      <alignment wrapText="1"/>
    </xf>
    <xf numFmtId="0" fontId="8" fillId="0" borderId="1" xfId="0" applyFont="1" applyBorder="1" applyAlignment="1">
      <alignment wrapText="1"/>
    </xf>
    <xf numFmtId="0" fontId="9" fillId="0" borderId="1" xfId="1" applyFont="1" applyBorder="1" applyAlignment="1" applyProtection="1">
      <alignment horizontal="left" wrapText="1"/>
    </xf>
    <xf numFmtId="165" fontId="2" fillId="0" borderId="1" xfId="0" applyNumberFormat="1" applyFont="1" applyBorder="1" applyAlignment="1"/>
    <xf numFmtId="0" fontId="6" fillId="0" borderId="1" xfId="1" applyBorder="1" applyAlignment="1">
      <alignment wrapText="1"/>
    </xf>
    <xf numFmtId="165" fontId="2" fillId="0" borderId="1" xfId="0" applyNumberFormat="1" applyFont="1" applyFill="1" applyBorder="1" applyAlignment="1"/>
    <xf numFmtId="0" fontId="6" fillId="0" borderId="1" xfId="1" applyBorder="1" applyAlignment="1">
      <alignment horizontal="right" wrapText="1"/>
    </xf>
    <xf numFmtId="0" fontId="2" fillId="0" borderId="1" xfId="0" applyFont="1" applyBorder="1" applyAlignment="1"/>
    <xf numFmtId="0" fontId="7" fillId="0" borderId="1" xfId="1" applyFont="1" applyBorder="1" applyAlignment="1" applyProtection="1">
      <alignment wrapText="1"/>
    </xf>
    <xf numFmtId="165" fontId="2" fillId="0" borderId="1" xfId="0" applyNumberFormat="1" applyFont="1" applyBorder="1" applyAlignment="1">
      <alignment wrapText="1"/>
    </xf>
    <xf numFmtId="164" fontId="2" fillId="2" borderId="1" xfId="0" applyNumberFormat="1" applyFont="1" applyFill="1" applyBorder="1" applyAlignment="1">
      <alignment horizontal="right"/>
    </xf>
    <xf numFmtId="4" fontId="6" fillId="2" borderId="1" xfId="1" applyNumberForma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/>
    <xf numFmtId="165" fontId="2" fillId="2" borderId="1" xfId="0" applyNumberFormat="1" applyFont="1" applyFill="1" applyBorder="1" applyAlignment="1"/>
    <xf numFmtId="164" fontId="6" fillId="0" borderId="1" xfId="1" applyNumberFormat="1" applyBorder="1" applyAlignment="1" applyProtection="1">
      <alignment wrapText="1"/>
    </xf>
    <xf numFmtId="164" fontId="2" fillId="2" borderId="1" xfId="0" applyNumberFormat="1" applyFont="1" applyFill="1" applyBorder="1" applyAlignment="1">
      <alignment wrapText="1"/>
    </xf>
    <xf numFmtId="164" fontId="1" fillId="0" borderId="1" xfId="0" applyNumberFormat="1" applyFont="1" applyBorder="1"/>
    <xf numFmtId="165" fontId="1" fillId="2" borderId="1" xfId="0" applyNumberFormat="1" applyFont="1" applyFill="1" applyBorder="1" applyAlignment="1"/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textRotation="90" wrapText="1"/>
    </xf>
    <xf numFmtId="0" fontId="1" fillId="0" borderId="1" xfId="0" applyNumberFormat="1" applyFont="1" applyBorder="1" applyAlignment="1">
      <alignment horizontal="center" textRotation="90" wrapText="1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textRotation="90" wrapText="1"/>
    </xf>
    <xf numFmtId="49" fontId="1" fillId="0" borderId="2" xfId="0" applyNumberFormat="1" applyFont="1" applyBorder="1" applyAlignment="1">
      <alignment horizontal="center" textRotation="90" wrapText="1"/>
    </xf>
    <xf numFmtId="49" fontId="1" fillId="0" borderId="3" xfId="0" applyNumberFormat="1" applyFont="1" applyBorder="1" applyAlignment="1">
      <alignment horizontal="center" textRotation="90" wrapText="1"/>
    </xf>
    <xf numFmtId="0" fontId="1" fillId="0" borderId="2" xfId="0" applyNumberFormat="1" applyFont="1" applyBorder="1" applyAlignment="1">
      <alignment horizontal="center" textRotation="90" wrapText="1"/>
    </xf>
    <xf numFmtId="0" fontId="1" fillId="0" borderId="3" xfId="0" applyNumberFormat="1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amaivska-gromada.gov.ua/programi-17-17-27-27-01-2025/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gercaivska-gromada.gov.ua/docs/2223461/" TargetMode="External"/><Relationship Id="rId7" Type="http://schemas.openxmlformats.org/officeDocument/2006/relationships/hyperlink" Target="https://kelmenecka-gromada.gov.ua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krasnoyilska-gromada.gov.ua/" TargetMode="External"/><Relationship Id="rId1" Type="http://schemas.openxmlformats.org/officeDocument/2006/relationships/hyperlink" Target="https://magalska-gromada.gov.ua/bjudzhet-gromadi-15-29-21-27-03-2025/" TargetMode="External"/><Relationship Id="rId6" Type="http://schemas.openxmlformats.org/officeDocument/2006/relationships/hyperlink" Target="https://vnmiscrada.gov.ua/2025-10-24-31-10-01-2025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petrovecka-gromada.gov.ua/" TargetMode="External"/><Relationship Id="rId10" Type="http://schemas.openxmlformats.org/officeDocument/2006/relationships/hyperlink" Target="http://www.kitsman-rada.gov.ua/" TargetMode="External"/><Relationship Id="rId4" Type="http://schemas.openxmlformats.org/officeDocument/2006/relationships/hyperlink" Target="https://rukshynska-gromada.gov.ua/rishennya-pro-bjudzhet-rukshinskoi-silskoi-teritorialnoi-gromadi-na-2026-rik-15-35-16-08-01-2026/" TargetMode="External"/><Relationship Id="rId9" Type="http://schemas.openxmlformats.org/officeDocument/2006/relationships/hyperlink" Target="https://putylska-gromada.gov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52"/>
  <sheetViews>
    <sheetView tabSelected="1" zoomScale="70" zoomScaleNormal="70" workbookViewId="0">
      <pane ySplit="13" topLeftCell="A41" activePane="bottomLeft" state="frozen"/>
      <selection pane="bottomLeft" activeCell="A44" sqref="A44:L50"/>
    </sheetView>
  </sheetViews>
  <sheetFormatPr defaultRowHeight="15"/>
  <cols>
    <col min="1" max="1" width="23.140625" style="3" customWidth="1"/>
    <col min="2" max="2" width="14.5703125" style="3" customWidth="1"/>
    <col min="3" max="3" width="14.85546875" style="3" customWidth="1"/>
    <col min="4" max="4" width="9.85546875" style="3" customWidth="1"/>
    <col min="5" max="5" width="10.28515625" style="3" customWidth="1"/>
    <col min="6" max="6" width="9.42578125" style="3" customWidth="1"/>
    <col min="7" max="7" width="10.42578125" style="3" customWidth="1"/>
    <col min="8" max="8" width="12.28515625" style="3" customWidth="1"/>
    <col min="9" max="10" width="9.140625" style="3"/>
    <col min="11" max="11" width="12.42578125" style="3" customWidth="1"/>
    <col min="12" max="12" width="10.42578125" style="3" customWidth="1"/>
    <col min="13" max="13" width="10.28515625" style="3" customWidth="1"/>
    <col min="14" max="14" width="9.140625" style="3"/>
    <col min="15" max="15" width="13.28515625" style="3" customWidth="1"/>
    <col min="16" max="16" width="12.140625" style="3" customWidth="1"/>
    <col min="17" max="17" width="12" style="3" customWidth="1"/>
    <col min="18" max="18" width="11.42578125" style="3" customWidth="1"/>
    <col min="19" max="19" width="15.85546875" style="3" customWidth="1"/>
    <col min="20" max="20" width="11.5703125" style="3" customWidth="1"/>
    <col min="21" max="16384" width="9.140625" style="3"/>
  </cols>
  <sheetData>
    <row r="2" spans="1:20">
      <c r="S2" s="9" t="s">
        <v>11</v>
      </c>
    </row>
    <row r="5" spans="1:20" ht="15" customHeight="1">
      <c r="A5" s="72" t="s">
        <v>106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20" ht="1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20">
      <c r="S7" s="64" t="s">
        <v>107</v>
      </c>
    </row>
    <row r="8" spans="1:20" ht="15" customHeight="1">
      <c r="A8" s="65" t="s">
        <v>16</v>
      </c>
      <c r="B8" s="65" t="s">
        <v>20</v>
      </c>
      <c r="C8" s="65" t="s">
        <v>21</v>
      </c>
      <c r="D8" s="69" t="s">
        <v>2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0" ht="15" customHeight="1">
      <c r="A9" s="66"/>
      <c r="B9" s="66"/>
      <c r="C9" s="66"/>
      <c r="D9" s="68" t="s">
        <v>5</v>
      </c>
      <c r="E9" s="68" t="s">
        <v>17</v>
      </c>
      <c r="F9" s="68" t="s">
        <v>9</v>
      </c>
      <c r="G9" s="68" t="s">
        <v>3</v>
      </c>
      <c r="H9" s="68" t="s">
        <v>0</v>
      </c>
      <c r="I9" s="68" t="s">
        <v>4</v>
      </c>
      <c r="J9" s="68" t="s">
        <v>6</v>
      </c>
      <c r="K9" s="68" t="s">
        <v>10</v>
      </c>
      <c r="L9" s="68" t="s">
        <v>12</v>
      </c>
      <c r="M9" s="68" t="s">
        <v>13</v>
      </c>
      <c r="N9" s="68" t="s">
        <v>97</v>
      </c>
      <c r="O9" s="70" t="s">
        <v>99</v>
      </c>
      <c r="P9" s="71" t="s">
        <v>100</v>
      </c>
      <c r="Q9" s="68" t="s">
        <v>102</v>
      </c>
      <c r="R9" s="68" t="s">
        <v>103</v>
      </c>
      <c r="S9" s="68" t="s">
        <v>104</v>
      </c>
      <c r="T9" s="68" t="s">
        <v>105</v>
      </c>
    </row>
    <row r="10" spans="1:20" ht="144" customHeight="1">
      <c r="A10" s="66"/>
      <c r="B10" s="66"/>
      <c r="C10" s="66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70"/>
      <c r="P10" s="71"/>
      <c r="Q10" s="68"/>
      <c r="R10" s="68"/>
      <c r="S10" s="68"/>
      <c r="T10" s="68"/>
    </row>
    <row r="11" spans="1:20" ht="60.75" customHeight="1">
      <c r="A11" s="67"/>
      <c r="B11" s="67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70"/>
      <c r="P11" s="71"/>
      <c r="Q11" s="68"/>
      <c r="R11" s="68"/>
      <c r="S11" s="68"/>
      <c r="T11" s="68"/>
    </row>
    <row r="12" spans="1:20" s="9" customFormat="1" ht="15.75">
      <c r="A12" s="7">
        <v>1</v>
      </c>
      <c r="B12" s="7">
        <v>2</v>
      </c>
      <c r="C12" s="7">
        <v>4</v>
      </c>
      <c r="D12" s="7">
        <v>5</v>
      </c>
      <c r="E12" s="7">
        <v>6</v>
      </c>
      <c r="F12" s="7">
        <v>7</v>
      </c>
      <c r="G12" s="7">
        <v>8</v>
      </c>
      <c r="H12" s="7">
        <v>9</v>
      </c>
      <c r="I12" s="7">
        <v>10</v>
      </c>
      <c r="J12" s="7">
        <v>11</v>
      </c>
      <c r="K12" s="7">
        <v>12</v>
      </c>
      <c r="L12" s="7">
        <v>13</v>
      </c>
      <c r="M12" s="7">
        <v>14</v>
      </c>
      <c r="N12" s="7">
        <v>15</v>
      </c>
      <c r="O12" s="8">
        <v>16</v>
      </c>
      <c r="P12" s="8">
        <v>17</v>
      </c>
      <c r="Q12" s="8">
        <v>18</v>
      </c>
      <c r="R12" s="8">
        <v>19</v>
      </c>
      <c r="S12" s="8">
        <v>20</v>
      </c>
      <c r="T12" s="8">
        <v>21</v>
      </c>
    </row>
    <row r="13" spans="1:20" s="9" customFormat="1" ht="31.5" hidden="1">
      <c r="A13" s="12" t="s">
        <v>22</v>
      </c>
      <c r="B13" s="32">
        <v>0</v>
      </c>
      <c r="C13" s="32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8"/>
    </row>
    <row r="14" spans="1:20" s="9" customFormat="1" ht="33.75" customHeight="1">
      <c r="A14" s="12" t="s">
        <v>23</v>
      </c>
      <c r="B14" s="34">
        <v>207</v>
      </c>
      <c r="C14" s="34">
        <v>207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>
        <v>207</v>
      </c>
      <c r="O14" s="29"/>
      <c r="P14" s="29"/>
      <c r="Q14" s="29"/>
      <c r="R14" s="29"/>
      <c r="S14" s="29"/>
      <c r="T14" s="8"/>
    </row>
    <row r="15" spans="1:20" s="9" customFormat="1" ht="31.5">
      <c r="A15" s="12" t="s">
        <v>26</v>
      </c>
      <c r="B15" s="36">
        <v>8</v>
      </c>
      <c r="C15" s="36">
        <v>7.5</v>
      </c>
      <c r="D15" s="29"/>
      <c r="E15" s="29">
        <v>7.5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8"/>
    </row>
    <row r="16" spans="1:20" s="9" customFormat="1" ht="31.5">
      <c r="A16" s="12" t="s">
        <v>31</v>
      </c>
      <c r="B16" s="36">
        <v>467.2</v>
      </c>
      <c r="C16" s="36">
        <f>D16+E16+F16+G16+H16</f>
        <v>363.9</v>
      </c>
      <c r="D16" s="29">
        <v>240.5</v>
      </c>
      <c r="E16" s="29">
        <v>15.5</v>
      </c>
      <c r="F16" s="29"/>
      <c r="G16" s="29"/>
      <c r="H16" s="29">
        <v>107.9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8"/>
    </row>
    <row r="17" spans="1:20" s="9" customFormat="1" ht="15.75">
      <c r="A17" s="14" t="s">
        <v>32</v>
      </c>
      <c r="B17" s="53">
        <v>371</v>
      </c>
      <c r="C17" s="36">
        <f>345+H17</f>
        <v>349.7</v>
      </c>
      <c r="D17" s="29"/>
      <c r="E17" s="29"/>
      <c r="F17" s="29"/>
      <c r="G17" s="29"/>
      <c r="H17" s="29">
        <v>4.7</v>
      </c>
      <c r="I17" s="29"/>
      <c r="J17" s="29"/>
      <c r="K17" s="29"/>
      <c r="L17" s="29"/>
      <c r="M17" s="29"/>
      <c r="N17" s="29">
        <v>345</v>
      </c>
      <c r="O17" s="30"/>
      <c r="P17" s="30"/>
      <c r="Q17" s="30"/>
      <c r="R17" s="30"/>
      <c r="S17" s="30"/>
      <c r="T17" s="8"/>
    </row>
    <row r="18" spans="1:20" s="9" customFormat="1" ht="15.75">
      <c r="A18" s="14" t="s">
        <v>36</v>
      </c>
      <c r="B18" s="40">
        <v>339.5</v>
      </c>
      <c r="C18" s="32">
        <v>165.8</v>
      </c>
      <c r="D18" s="29"/>
      <c r="E18" s="29"/>
      <c r="F18" s="29"/>
      <c r="G18" s="29"/>
      <c r="H18" s="29">
        <v>165.8</v>
      </c>
      <c r="I18" s="29"/>
      <c r="J18" s="29"/>
      <c r="K18" s="29"/>
      <c r="L18" s="29"/>
      <c r="M18" s="29"/>
      <c r="N18" s="29"/>
      <c r="O18" s="30"/>
      <c r="P18" s="30"/>
      <c r="Q18" s="30"/>
      <c r="R18" s="30"/>
      <c r="S18" s="30"/>
      <c r="T18" s="8"/>
    </row>
    <row r="19" spans="1:20" s="9" customFormat="1" ht="31.5">
      <c r="A19" s="14" t="s">
        <v>38</v>
      </c>
      <c r="B19" s="42">
        <v>972.1</v>
      </c>
      <c r="C19" s="32">
        <f>SUM(D19:N19)</f>
        <v>926.3</v>
      </c>
      <c r="D19" s="29">
        <v>699.6</v>
      </c>
      <c r="E19" s="29"/>
      <c r="F19" s="29"/>
      <c r="G19" s="29"/>
      <c r="H19" s="55">
        <v>226.7</v>
      </c>
      <c r="I19" s="29"/>
      <c r="J19" s="29"/>
      <c r="K19" s="29"/>
      <c r="L19" s="29"/>
      <c r="M19" s="29"/>
      <c r="N19" s="29"/>
      <c r="O19" s="30"/>
      <c r="P19" s="30"/>
      <c r="Q19" s="30"/>
      <c r="R19" s="30"/>
      <c r="S19" s="30"/>
      <c r="T19" s="8"/>
    </row>
    <row r="20" spans="1:20" s="9" customFormat="1" ht="31.5">
      <c r="A20" s="12" t="s">
        <v>43</v>
      </c>
      <c r="B20" s="40">
        <v>207</v>
      </c>
      <c r="C20" s="32">
        <v>207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>
        <v>207</v>
      </c>
      <c r="O20" s="30"/>
      <c r="P20" s="30"/>
      <c r="Q20" s="30"/>
      <c r="R20" s="30"/>
      <c r="S20" s="30"/>
      <c r="T20" s="8"/>
    </row>
    <row r="21" spans="1:20" s="9" customFormat="1" ht="31.5">
      <c r="A21" s="14" t="s">
        <v>46</v>
      </c>
      <c r="B21" s="36">
        <v>128.9</v>
      </c>
      <c r="C21" s="36">
        <v>42.5</v>
      </c>
      <c r="D21" s="29"/>
      <c r="E21" s="29"/>
      <c r="F21" s="29"/>
      <c r="G21" s="29"/>
      <c r="H21" s="29">
        <v>42.5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8"/>
    </row>
    <row r="22" spans="1:20" s="9" customFormat="1" ht="15.75">
      <c r="A22" s="14" t="s">
        <v>48</v>
      </c>
      <c r="B22" s="19">
        <v>1096.7</v>
      </c>
      <c r="C22" s="19">
        <f>E22+H22+K22</f>
        <v>1000.9</v>
      </c>
      <c r="D22" s="2"/>
      <c r="E22" s="2">
        <v>6.9</v>
      </c>
      <c r="F22" s="2"/>
      <c r="G22" s="2"/>
      <c r="H22" s="54">
        <v>314</v>
      </c>
      <c r="I22" s="2"/>
      <c r="J22" s="2"/>
      <c r="K22" s="23">
        <v>680</v>
      </c>
      <c r="L22" s="2"/>
      <c r="M22" s="2"/>
      <c r="N22" s="2"/>
      <c r="O22" s="30"/>
      <c r="P22" s="30"/>
      <c r="Q22" s="30"/>
      <c r="R22" s="30"/>
      <c r="S22" s="30"/>
      <c r="T22" s="8"/>
    </row>
    <row r="23" spans="1:20" s="9" customFormat="1" ht="31.5">
      <c r="A23" s="12" t="s">
        <v>50</v>
      </c>
      <c r="B23" s="32">
        <v>280.2</v>
      </c>
      <c r="C23" s="32">
        <v>135.80000000000001</v>
      </c>
      <c r="D23" s="29"/>
      <c r="E23" s="29"/>
      <c r="F23" s="29"/>
      <c r="G23" s="29"/>
      <c r="H23" s="29">
        <v>135.80000000000001</v>
      </c>
      <c r="I23" s="29"/>
      <c r="J23" s="29"/>
      <c r="K23" s="29"/>
      <c r="L23" s="29"/>
      <c r="M23" s="29"/>
      <c r="N23" s="29"/>
      <c r="O23" s="30"/>
      <c r="P23" s="30"/>
      <c r="Q23" s="30"/>
      <c r="R23" s="30"/>
      <c r="S23" s="30"/>
      <c r="T23" s="8"/>
    </row>
    <row r="24" spans="1:20" s="9" customFormat="1" ht="31.5">
      <c r="A24" s="15" t="s">
        <v>53</v>
      </c>
      <c r="B24" s="36">
        <v>550</v>
      </c>
      <c r="C24" s="36">
        <f>H24+N24</f>
        <v>429.1</v>
      </c>
      <c r="D24" s="29"/>
      <c r="E24" s="29"/>
      <c r="F24" s="29"/>
      <c r="G24" s="29"/>
      <c r="H24" s="29">
        <v>84.1</v>
      </c>
      <c r="I24" s="29"/>
      <c r="J24" s="29"/>
      <c r="K24" s="29"/>
      <c r="L24" s="29"/>
      <c r="M24" s="29"/>
      <c r="N24" s="29">
        <v>345</v>
      </c>
      <c r="O24" s="30"/>
      <c r="P24" s="30"/>
      <c r="Q24" s="30"/>
      <c r="R24" s="30"/>
      <c r="S24" s="30"/>
      <c r="T24" s="8"/>
    </row>
    <row r="25" spans="1:20" s="9" customFormat="1" ht="31.5">
      <c r="A25" s="14" t="s">
        <v>56</v>
      </c>
      <c r="B25" s="34">
        <v>415</v>
      </c>
      <c r="C25" s="34">
        <f>K25+S25</f>
        <v>163.80000000000001</v>
      </c>
      <c r="D25" s="29"/>
      <c r="E25" s="29"/>
      <c r="F25" s="29"/>
      <c r="G25" s="29"/>
      <c r="H25" s="29"/>
      <c r="I25" s="29"/>
      <c r="J25" s="29"/>
      <c r="K25" s="29">
        <v>156.5</v>
      </c>
      <c r="L25" s="29"/>
      <c r="M25" s="29"/>
      <c r="N25" s="29"/>
      <c r="O25" s="29"/>
      <c r="P25" s="29"/>
      <c r="Q25" s="29"/>
      <c r="R25" s="29"/>
      <c r="S25" s="29">
        <v>7.3</v>
      </c>
      <c r="T25" s="8"/>
    </row>
    <row r="26" spans="1:20" s="9" customFormat="1" ht="31.5">
      <c r="A26" s="14" t="s">
        <v>58</v>
      </c>
      <c r="B26" s="34">
        <v>3783.6</v>
      </c>
      <c r="C26" s="34">
        <f>D26+E26+F26+G26+H26+I26+J26+K26+L26+M26+N26</f>
        <v>2006</v>
      </c>
      <c r="D26" s="29">
        <v>350</v>
      </c>
      <c r="E26" s="29">
        <v>40</v>
      </c>
      <c r="F26" s="29">
        <v>240</v>
      </c>
      <c r="G26" s="29">
        <v>100</v>
      </c>
      <c r="H26" s="29">
        <v>6.4</v>
      </c>
      <c r="I26" s="29"/>
      <c r="J26" s="29">
        <v>1041.5999999999999</v>
      </c>
      <c r="K26" s="29"/>
      <c r="L26" s="29"/>
      <c r="M26" s="29">
        <v>21</v>
      </c>
      <c r="N26" s="29">
        <v>207</v>
      </c>
      <c r="O26" s="29"/>
      <c r="P26" s="29"/>
      <c r="Q26" s="29"/>
      <c r="R26" s="29"/>
      <c r="S26" s="29"/>
      <c r="T26" s="8"/>
    </row>
    <row r="27" spans="1:20" s="9" customFormat="1" ht="31.5">
      <c r="A27" s="14" t="s">
        <v>64</v>
      </c>
      <c r="B27" s="36">
        <v>391.7</v>
      </c>
      <c r="C27" s="36">
        <v>68.2</v>
      </c>
      <c r="D27" s="29"/>
      <c r="E27" s="29"/>
      <c r="F27" s="29"/>
      <c r="G27" s="29"/>
      <c r="H27" s="29">
        <v>68.2</v>
      </c>
      <c r="I27" s="29"/>
      <c r="J27" s="29"/>
      <c r="K27" s="29"/>
      <c r="L27" s="29"/>
      <c r="M27" s="29"/>
      <c r="N27" s="29"/>
      <c r="O27" s="30"/>
      <c r="P27" s="30"/>
      <c r="Q27" s="30"/>
      <c r="R27" s="30"/>
      <c r="S27" s="30"/>
      <c r="T27" s="8"/>
    </row>
    <row r="28" spans="1:20" s="9" customFormat="1" ht="31.5">
      <c r="A28" s="15" t="s">
        <v>67</v>
      </c>
      <c r="B28" s="44">
        <v>706.4</v>
      </c>
      <c r="C28" s="32">
        <f>D28+E28+F28+G28+H28+I28+J28+K28+L28+M28+N28+O28+P28</f>
        <v>457.6</v>
      </c>
      <c r="D28" s="29"/>
      <c r="E28" s="29"/>
      <c r="F28" s="29"/>
      <c r="G28" s="29"/>
      <c r="H28" s="29"/>
      <c r="I28" s="29"/>
      <c r="J28" s="29"/>
      <c r="K28" s="29">
        <v>274.8</v>
      </c>
      <c r="L28" s="29"/>
      <c r="M28" s="29"/>
      <c r="N28" s="29"/>
      <c r="O28" s="2">
        <v>100</v>
      </c>
      <c r="P28" s="2">
        <v>82.8</v>
      </c>
      <c r="Q28" s="30"/>
      <c r="R28" s="30"/>
      <c r="S28" s="30"/>
      <c r="T28" s="8"/>
    </row>
    <row r="29" spans="1:20" s="9" customFormat="1" ht="31.5">
      <c r="A29" s="16" t="s">
        <v>69</v>
      </c>
      <c r="B29" s="36">
        <v>207</v>
      </c>
      <c r="C29" s="36">
        <v>207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>
        <v>207</v>
      </c>
      <c r="O29" s="30"/>
      <c r="P29" s="30"/>
      <c r="Q29" s="30"/>
      <c r="R29" s="30"/>
      <c r="S29" s="30"/>
      <c r="T29" s="8"/>
    </row>
    <row r="30" spans="1:20" s="26" customFormat="1" ht="31.5">
      <c r="A30" s="24" t="s">
        <v>73</v>
      </c>
      <c r="B30" s="27">
        <v>950</v>
      </c>
      <c r="C30" s="28">
        <f>SUM(D30:N30)</f>
        <v>730.6</v>
      </c>
      <c r="D30" s="31"/>
      <c r="E30" s="31"/>
      <c r="F30" s="31"/>
      <c r="G30" s="31"/>
      <c r="H30" s="29">
        <v>10</v>
      </c>
      <c r="I30" s="29">
        <v>58.8</v>
      </c>
      <c r="J30" s="29"/>
      <c r="K30" s="29">
        <v>567.1</v>
      </c>
      <c r="L30" s="29"/>
      <c r="M30" s="29">
        <v>94.7</v>
      </c>
      <c r="N30" s="31"/>
      <c r="O30" s="31"/>
      <c r="P30" s="31"/>
      <c r="Q30" s="31"/>
      <c r="R30" s="31"/>
      <c r="S30" s="31"/>
      <c r="T30" s="59"/>
    </row>
    <row r="31" spans="1:20" s="9" customFormat="1" ht="31.5">
      <c r="A31" s="12" t="s">
        <v>76</v>
      </c>
      <c r="B31" s="21">
        <v>2269.1999999999998</v>
      </c>
      <c r="C31" s="21">
        <f>D31+E31+F31+G31+H31+I31+J31+K31+L31+M31+N31</f>
        <v>817.4</v>
      </c>
      <c r="D31" s="31"/>
      <c r="E31" s="31"/>
      <c r="F31" s="31"/>
      <c r="G31" s="31"/>
      <c r="H31" s="31">
        <v>817.4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8"/>
    </row>
    <row r="32" spans="1:20" s="9" customFormat="1" ht="31.5">
      <c r="A32" s="12" t="s">
        <v>81</v>
      </c>
      <c r="B32" s="46">
        <v>207</v>
      </c>
      <c r="C32" s="36">
        <v>207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>
        <v>207</v>
      </c>
      <c r="O32" s="29"/>
      <c r="P32" s="29"/>
      <c r="Q32" s="29"/>
      <c r="R32" s="29"/>
      <c r="S32" s="29"/>
      <c r="T32" s="8"/>
    </row>
    <row r="33" spans="1:20" s="9" customFormat="1" ht="15.75">
      <c r="A33" s="15" t="s">
        <v>82</v>
      </c>
      <c r="B33" s="46">
        <v>557.6</v>
      </c>
      <c r="C33" s="36">
        <f>D33+E33+F33+G33+H33+I33+J33+K33+L33+M33+N33</f>
        <v>208.1</v>
      </c>
      <c r="D33" s="23"/>
      <c r="E33" s="23"/>
      <c r="F33" s="23"/>
      <c r="G33" s="23"/>
      <c r="H33" s="23">
        <v>32.1</v>
      </c>
      <c r="I33" s="23"/>
      <c r="J33" s="23"/>
      <c r="K33" s="23"/>
      <c r="L33" s="23"/>
      <c r="M33" s="23">
        <v>176</v>
      </c>
      <c r="N33" s="23"/>
      <c r="O33" s="30"/>
      <c r="P33" s="30"/>
      <c r="Q33" s="30"/>
      <c r="R33" s="30"/>
      <c r="S33" s="30"/>
      <c r="T33" s="8"/>
    </row>
    <row r="34" spans="1:20" s="9" customFormat="1" ht="15.75">
      <c r="A34" s="14" t="s">
        <v>85</v>
      </c>
      <c r="B34" s="47">
        <v>35289.5</v>
      </c>
      <c r="C34" s="49">
        <f>SUM(D34:T34)</f>
        <v>15346.000000000002</v>
      </c>
      <c r="D34" s="29"/>
      <c r="E34" s="29"/>
      <c r="F34" s="29"/>
      <c r="G34" s="29">
        <v>2</v>
      </c>
      <c r="H34" s="29">
        <v>840.1</v>
      </c>
      <c r="I34" s="29"/>
      <c r="J34" s="29"/>
      <c r="K34" s="29"/>
      <c r="L34" s="61">
        <v>6947.8</v>
      </c>
      <c r="M34" s="60"/>
      <c r="N34" s="60"/>
      <c r="O34" s="30"/>
      <c r="P34" s="30"/>
      <c r="Q34" s="30"/>
      <c r="R34" s="63">
        <v>278.8</v>
      </c>
      <c r="S34" s="63">
        <v>5736.7</v>
      </c>
      <c r="T34" s="63">
        <v>1540.6</v>
      </c>
    </row>
    <row r="35" spans="1:20" s="9" customFormat="1" ht="23.25" customHeight="1">
      <c r="A35" s="15" t="s">
        <v>87</v>
      </c>
      <c r="B35" s="40">
        <v>694</v>
      </c>
      <c r="C35" s="32">
        <v>694</v>
      </c>
      <c r="D35" s="29"/>
      <c r="E35" s="29"/>
      <c r="F35" s="29"/>
      <c r="G35" s="29"/>
      <c r="H35" s="29"/>
      <c r="I35" s="29"/>
      <c r="J35" s="29"/>
      <c r="K35" s="29">
        <v>590</v>
      </c>
      <c r="L35" s="29"/>
      <c r="M35" s="29"/>
      <c r="N35" s="29"/>
      <c r="O35" s="30"/>
      <c r="P35" s="30"/>
      <c r="Q35" s="30">
        <v>100</v>
      </c>
      <c r="R35" s="30"/>
      <c r="S35" s="30">
        <v>4</v>
      </c>
      <c r="T35" s="8"/>
    </row>
    <row r="36" spans="1:20" s="9" customFormat="1" ht="31.5">
      <c r="A36" s="17" t="s">
        <v>91</v>
      </c>
      <c r="B36" s="40">
        <v>380</v>
      </c>
      <c r="C36" s="32"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  <c r="P36" s="30"/>
      <c r="Q36" s="30"/>
      <c r="R36" s="30"/>
      <c r="S36" s="30"/>
      <c r="T36" s="8"/>
    </row>
    <row r="37" spans="1:20" s="9" customFormat="1" ht="31.5">
      <c r="A37" s="17" t="s">
        <v>92</v>
      </c>
      <c r="B37" s="51">
        <v>436</v>
      </c>
      <c r="C37" s="36">
        <f>SUM(D37:S37)</f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  <c r="P37" s="30"/>
      <c r="Q37" s="30"/>
      <c r="R37" s="30"/>
      <c r="S37" s="30"/>
      <c r="T37" s="8"/>
    </row>
    <row r="38" spans="1:20" s="9" customFormat="1" ht="47.25">
      <c r="A38" s="13" t="s">
        <v>93</v>
      </c>
      <c r="B38" s="40">
        <v>2355.6999999999998</v>
      </c>
      <c r="C38" s="32">
        <v>1731.5</v>
      </c>
      <c r="D38" s="29"/>
      <c r="E38" s="29"/>
      <c r="F38" s="29"/>
      <c r="G38" s="29"/>
      <c r="H38" s="29"/>
      <c r="I38" s="29"/>
      <c r="J38" s="29"/>
      <c r="K38" s="29"/>
      <c r="L38" s="29">
        <v>1731.5</v>
      </c>
      <c r="M38" s="29"/>
      <c r="N38" s="29"/>
      <c r="O38" s="30"/>
      <c r="P38" s="30"/>
      <c r="Q38" s="30"/>
      <c r="R38" s="30"/>
      <c r="S38" s="30"/>
      <c r="T38" s="8"/>
    </row>
    <row r="39" spans="1:20" s="9" customFormat="1" ht="63">
      <c r="A39" s="18" t="s">
        <v>94</v>
      </c>
      <c r="B39" s="40">
        <v>794</v>
      </c>
      <c r="C39" s="32">
        <v>792.2</v>
      </c>
      <c r="D39" s="29"/>
      <c r="E39" s="29"/>
      <c r="F39" s="29">
        <v>792.2</v>
      </c>
      <c r="G39" s="29"/>
      <c r="H39" s="29"/>
      <c r="I39" s="29"/>
      <c r="J39" s="29"/>
      <c r="K39" s="29"/>
      <c r="L39" s="29"/>
      <c r="M39" s="29"/>
      <c r="N39" s="29"/>
      <c r="O39" s="30"/>
      <c r="P39" s="30"/>
      <c r="Q39" s="30"/>
      <c r="R39" s="30"/>
      <c r="S39" s="30"/>
      <c r="T39" s="8"/>
    </row>
    <row r="40" spans="1:20" s="20" customFormat="1" ht="15.75">
      <c r="A40" s="19" t="s">
        <v>95</v>
      </c>
      <c r="B40" s="22">
        <f>SUM(B13:B39)</f>
        <v>54064.299999999996</v>
      </c>
      <c r="C40" s="22">
        <f>SUM(C14:C39)</f>
        <v>27264.900000000005</v>
      </c>
      <c r="D40" s="22">
        <f t="shared" ref="D40:H40" si="0">SUM(D13:D39)</f>
        <v>1290.0999999999999</v>
      </c>
      <c r="E40" s="22">
        <f t="shared" si="0"/>
        <v>69.900000000000006</v>
      </c>
      <c r="F40" s="22">
        <f t="shared" si="0"/>
        <v>1032.2</v>
      </c>
      <c r="G40" s="22">
        <f t="shared" si="0"/>
        <v>102</v>
      </c>
      <c r="H40" s="22">
        <f t="shared" si="0"/>
        <v>2855.7</v>
      </c>
      <c r="I40" s="22">
        <f>SUM(I13:I39)</f>
        <v>58.8</v>
      </c>
      <c r="J40" s="22">
        <f t="shared" ref="J40:M40" si="1">SUM(J13:J39)</f>
        <v>1041.5999999999999</v>
      </c>
      <c r="K40" s="22">
        <f t="shared" si="1"/>
        <v>2268.4</v>
      </c>
      <c r="L40" s="22">
        <f t="shared" si="1"/>
        <v>8679.2999999999993</v>
      </c>
      <c r="M40" s="22">
        <f t="shared" si="1"/>
        <v>291.7</v>
      </c>
      <c r="N40" s="22">
        <f>SUM(N13:N39)</f>
        <v>1725</v>
      </c>
      <c r="O40" s="22">
        <f t="shared" ref="O40:T40" si="2">SUM(O13:O39)</f>
        <v>100</v>
      </c>
      <c r="P40" s="22">
        <f t="shared" si="2"/>
        <v>82.8</v>
      </c>
      <c r="Q40" s="22">
        <f t="shared" si="2"/>
        <v>100</v>
      </c>
      <c r="R40" s="22">
        <f t="shared" si="2"/>
        <v>278.8</v>
      </c>
      <c r="S40" s="22">
        <f t="shared" si="2"/>
        <v>5748</v>
      </c>
      <c r="T40" s="22">
        <f t="shared" si="2"/>
        <v>1540.6</v>
      </c>
    </row>
    <row r="41" spans="1:2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2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2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20" ht="15.75">
      <c r="A44" s="90"/>
      <c r="B44" s="90"/>
      <c r="C44" s="90"/>
      <c r="D44" s="90"/>
      <c r="E44" s="90"/>
      <c r="F44" s="90"/>
      <c r="G44" s="91"/>
      <c r="H44" s="90"/>
      <c r="I44" s="92"/>
      <c r="J44" s="92"/>
      <c r="K44" s="92"/>
      <c r="L44" s="90"/>
      <c r="M44" s="1"/>
      <c r="N44" s="1"/>
    </row>
    <row r="45" spans="1:20" ht="15.75">
      <c r="A45" s="90"/>
      <c r="B45" s="90"/>
      <c r="C45" s="90"/>
      <c r="D45" s="90"/>
      <c r="E45" s="90"/>
      <c r="F45" s="90"/>
      <c r="G45" s="91"/>
      <c r="H45" s="90"/>
      <c r="I45" s="92"/>
      <c r="J45" s="92"/>
      <c r="K45" s="92"/>
      <c r="L45" s="90"/>
      <c r="M45" s="1"/>
      <c r="N45" s="1"/>
    </row>
    <row r="46" spans="1:20" ht="15.75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1"/>
      <c r="N46" s="1"/>
    </row>
    <row r="47" spans="1:20" ht="15.75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1"/>
      <c r="N47" s="1"/>
    </row>
    <row r="48" spans="1:20" ht="15.75">
      <c r="A48" s="93"/>
      <c r="B48" s="93"/>
      <c r="C48" s="93"/>
      <c r="D48" s="93"/>
      <c r="E48" s="93"/>
      <c r="F48" s="93"/>
      <c r="G48" s="93"/>
      <c r="H48" s="90"/>
      <c r="I48" s="90"/>
      <c r="J48" s="90"/>
      <c r="K48" s="90"/>
      <c r="L48" s="90"/>
      <c r="M48" s="1"/>
      <c r="N48" s="1"/>
    </row>
    <row r="49" spans="1:14" ht="15.75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1"/>
      <c r="N49" s="1"/>
    </row>
    <row r="50" spans="1:14" ht="15.7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1"/>
      <c r="N50" s="1"/>
    </row>
    <row r="51" spans="1:14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mergeCells count="25">
    <mergeCell ref="A5:Q6"/>
    <mergeCell ref="I44:K44"/>
    <mergeCell ref="I45:K45"/>
    <mergeCell ref="A48:G48"/>
    <mergeCell ref="N9:N11"/>
    <mergeCell ref="H9:H11"/>
    <mergeCell ref="I9:I11"/>
    <mergeCell ref="J9:J11"/>
    <mergeCell ref="K9:K11"/>
    <mergeCell ref="L9:L11"/>
    <mergeCell ref="M9:M11"/>
    <mergeCell ref="F9:F11"/>
    <mergeCell ref="G9:G11"/>
    <mergeCell ref="D8:T8"/>
    <mergeCell ref="O9:O11"/>
    <mergeCell ref="P9:P11"/>
    <mergeCell ref="Q9:Q11"/>
    <mergeCell ref="R9:R11"/>
    <mergeCell ref="S9:S11"/>
    <mergeCell ref="T9:T11"/>
    <mergeCell ref="A8:A11"/>
    <mergeCell ref="B8:B11"/>
    <mergeCell ref="C8:C11"/>
    <mergeCell ref="D9:D11"/>
    <mergeCell ref="E9:E11"/>
  </mergeCells>
  <pageMargins left="0.31496062992125984" right="0.31496062992125984" top="0.74803149606299213" bottom="0.74803149606299213" header="0.31496062992125984" footer="0.31496062992125984"/>
  <pageSetup paperSize="9" scale="5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W83"/>
  <sheetViews>
    <sheetView topLeftCell="A4" zoomScale="70" zoomScaleNormal="70" workbookViewId="0">
      <pane ySplit="9" topLeftCell="A67" activePane="bottomLeft" state="frozen"/>
      <selection activeCell="A4" sqref="A4"/>
      <selection pane="bottomLeft" activeCell="L74" sqref="L74"/>
    </sheetView>
  </sheetViews>
  <sheetFormatPr defaultRowHeight="15"/>
  <cols>
    <col min="1" max="1" width="23.140625" style="3" customWidth="1"/>
    <col min="2" max="3" width="14.5703125" style="3" customWidth="1"/>
    <col min="4" max="4" width="12" style="3" customWidth="1"/>
    <col min="5" max="5" width="9.85546875" style="3" customWidth="1"/>
    <col min="6" max="6" width="10.28515625" style="3" customWidth="1"/>
    <col min="7" max="7" width="9.42578125" style="3" customWidth="1"/>
    <col min="8" max="8" width="10.42578125" style="3" customWidth="1"/>
    <col min="9" max="9" width="12.28515625" style="3" customWidth="1"/>
    <col min="10" max="11" width="9.140625" style="3"/>
    <col min="12" max="12" width="12.42578125" style="3" customWidth="1"/>
    <col min="13" max="13" width="10.42578125" style="3" customWidth="1"/>
    <col min="14" max="14" width="10.28515625" style="3" customWidth="1"/>
    <col min="15" max="15" width="9.140625" style="3"/>
    <col min="16" max="16" width="17.140625" style="3" customWidth="1"/>
    <col min="17" max="17" width="15" style="3" customWidth="1"/>
    <col min="18" max="18" width="13.28515625" style="3" customWidth="1"/>
    <col min="19" max="19" width="12.140625" style="3" customWidth="1"/>
    <col min="20" max="21" width="9.140625" style="3"/>
    <col min="22" max="22" width="10.5703125" style="3" customWidth="1"/>
    <col min="23" max="23" width="11.5703125" style="3" customWidth="1"/>
    <col min="24" max="16384" width="9.140625" style="3"/>
  </cols>
  <sheetData>
    <row r="2" spans="1:23">
      <c r="N2" s="3" t="s">
        <v>11</v>
      </c>
    </row>
    <row r="5" spans="1:23" ht="15" customHeight="1">
      <c r="A5" s="72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23" ht="1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23">
      <c r="P7" s="3" t="s">
        <v>1</v>
      </c>
    </row>
    <row r="8" spans="1:23" ht="15" customHeight="1">
      <c r="A8" s="65" t="s">
        <v>16</v>
      </c>
      <c r="B8" s="65" t="s">
        <v>20</v>
      </c>
      <c r="C8" s="65" t="s">
        <v>18</v>
      </c>
      <c r="D8" s="65" t="s">
        <v>21</v>
      </c>
      <c r="E8" s="81" t="s">
        <v>2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</row>
    <row r="9" spans="1:23" ht="15" customHeight="1">
      <c r="A9" s="66"/>
      <c r="B9" s="66"/>
      <c r="C9" s="66"/>
      <c r="D9" s="66"/>
      <c r="E9" s="78" t="s">
        <v>5</v>
      </c>
      <c r="F9" s="78" t="s">
        <v>17</v>
      </c>
      <c r="G9" s="78" t="s">
        <v>9</v>
      </c>
      <c r="H9" s="78" t="s">
        <v>3</v>
      </c>
      <c r="I9" s="78" t="s">
        <v>0</v>
      </c>
      <c r="J9" s="78" t="s">
        <v>4</v>
      </c>
      <c r="K9" s="78" t="s">
        <v>6</v>
      </c>
      <c r="L9" s="78" t="s">
        <v>10</v>
      </c>
      <c r="M9" s="78" t="s">
        <v>12</v>
      </c>
      <c r="N9" s="78" t="s">
        <v>13</v>
      </c>
      <c r="O9" s="78" t="s">
        <v>97</v>
      </c>
      <c r="P9" s="79" t="s">
        <v>15</v>
      </c>
      <c r="Q9" s="80"/>
      <c r="R9" s="80"/>
      <c r="S9" s="80"/>
      <c r="T9" s="80"/>
      <c r="U9" s="80"/>
      <c r="V9" s="80"/>
      <c r="W9" s="80"/>
    </row>
    <row r="10" spans="1:23" ht="144" customHeight="1">
      <c r="A10" s="66"/>
      <c r="B10" s="66"/>
      <c r="C10" s="66"/>
      <c r="D10" s="66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68" t="s">
        <v>96</v>
      </c>
      <c r="Q10" s="76" t="s">
        <v>98</v>
      </c>
      <c r="R10" s="84" t="s">
        <v>99</v>
      </c>
      <c r="S10" s="86" t="s">
        <v>100</v>
      </c>
      <c r="T10" s="76" t="s">
        <v>102</v>
      </c>
      <c r="U10" s="68" t="s">
        <v>103</v>
      </c>
      <c r="V10" s="83" t="s">
        <v>104</v>
      </c>
      <c r="W10" s="68" t="s">
        <v>105</v>
      </c>
    </row>
    <row r="11" spans="1:23" ht="60.75" customHeight="1">
      <c r="A11" s="67"/>
      <c r="B11" s="67"/>
      <c r="C11" s="67"/>
      <c r="D11" s="6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68"/>
      <c r="Q11" s="77"/>
      <c r="R11" s="85"/>
      <c r="S11" s="87"/>
      <c r="T11" s="77"/>
      <c r="U11" s="68"/>
      <c r="V11" s="83"/>
      <c r="W11" s="68"/>
    </row>
    <row r="12" spans="1:23" s="9" customFormat="1" ht="15.7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  <c r="Q12" s="8">
        <v>17</v>
      </c>
      <c r="R12" s="8">
        <v>18</v>
      </c>
      <c r="S12" s="8">
        <v>19</v>
      </c>
      <c r="T12" s="8">
        <v>20</v>
      </c>
      <c r="U12" s="8">
        <v>21</v>
      </c>
      <c r="V12" s="8">
        <v>22</v>
      </c>
      <c r="W12" s="8">
        <v>23</v>
      </c>
    </row>
    <row r="13" spans="1:23" s="9" customFormat="1" ht="31.5">
      <c r="A13" s="12" t="s">
        <v>22</v>
      </c>
      <c r="B13" s="32">
        <v>0</v>
      </c>
      <c r="C13" s="33"/>
      <c r="D13" s="32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8"/>
    </row>
    <row r="14" spans="1:23" s="9" customFormat="1" ht="31.5">
      <c r="A14" s="12" t="s">
        <v>23</v>
      </c>
      <c r="B14" s="34">
        <v>207</v>
      </c>
      <c r="C14" s="35"/>
      <c r="D14" s="34">
        <v>207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207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8"/>
    </row>
    <row r="15" spans="1:23" s="9" customFormat="1" ht="15.75">
      <c r="A15" s="12" t="s">
        <v>24</v>
      </c>
      <c r="B15" s="36">
        <v>0</v>
      </c>
      <c r="C15" s="37"/>
      <c r="D15" s="36">
        <v>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0"/>
      <c r="R15" s="30"/>
      <c r="S15" s="30"/>
      <c r="T15" s="30"/>
      <c r="U15" s="30"/>
      <c r="V15" s="30"/>
      <c r="W15" s="8"/>
    </row>
    <row r="16" spans="1:23" s="9" customFormat="1" ht="31.5">
      <c r="A16" s="12" t="s">
        <v>25</v>
      </c>
      <c r="B16" s="36">
        <v>0</v>
      </c>
      <c r="C16" s="17"/>
      <c r="D16" s="36">
        <v>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  <c r="R16" s="30"/>
      <c r="S16" s="30"/>
      <c r="T16" s="30"/>
      <c r="U16" s="30"/>
      <c r="V16" s="30"/>
      <c r="W16" s="8"/>
    </row>
    <row r="17" spans="1:23" s="9" customFormat="1" ht="31.5">
      <c r="A17" s="12" t="s">
        <v>26</v>
      </c>
      <c r="B17" s="36">
        <v>8</v>
      </c>
      <c r="C17" s="37"/>
      <c r="D17" s="36">
        <v>7.5</v>
      </c>
      <c r="E17" s="29">
        <v>0</v>
      </c>
      <c r="F17" s="29">
        <v>7.5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8"/>
    </row>
    <row r="18" spans="1:23" s="9" customFormat="1" ht="31.5">
      <c r="A18" s="14" t="s">
        <v>27</v>
      </c>
      <c r="B18" s="36">
        <v>0</v>
      </c>
      <c r="C18" s="37"/>
      <c r="D18" s="36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8"/>
    </row>
    <row r="19" spans="1:23" s="9" customFormat="1" ht="63">
      <c r="A19" s="14" t="s">
        <v>28</v>
      </c>
      <c r="B19" s="36">
        <v>0</v>
      </c>
      <c r="C19" s="38" t="s">
        <v>29</v>
      </c>
      <c r="D19" s="36">
        <v>0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  <c r="R19" s="30"/>
      <c r="S19" s="30"/>
      <c r="T19" s="30"/>
      <c r="U19" s="30"/>
      <c r="V19" s="30"/>
      <c r="W19" s="8"/>
    </row>
    <row r="20" spans="1:23" s="9" customFormat="1" ht="31.5">
      <c r="A20" s="14" t="s">
        <v>30</v>
      </c>
      <c r="B20" s="36">
        <v>0</v>
      </c>
      <c r="C20" s="37"/>
      <c r="D20" s="36">
        <f>SUM(E20:V20)</f>
        <v>0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  <c r="R20" s="30"/>
      <c r="S20" s="30"/>
      <c r="T20" s="30"/>
      <c r="U20" s="30"/>
      <c r="V20" s="30"/>
      <c r="W20" s="8"/>
    </row>
    <row r="21" spans="1:23" s="9" customFormat="1" ht="31.5">
      <c r="A21" s="12" t="s">
        <v>31</v>
      </c>
      <c r="B21" s="36">
        <v>467.2</v>
      </c>
      <c r="C21" s="37"/>
      <c r="D21" s="36">
        <f>E21+F21+G21+H21+I21</f>
        <v>363.9</v>
      </c>
      <c r="E21" s="29">
        <v>240.5</v>
      </c>
      <c r="F21" s="29">
        <v>15.5</v>
      </c>
      <c r="G21" s="29">
        <v>0</v>
      </c>
      <c r="H21" s="29">
        <v>0</v>
      </c>
      <c r="I21" s="29">
        <v>107.9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8"/>
    </row>
    <row r="22" spans="1:23" s="9" customFormat="1" ht="60">
      <c r="A22" s="14" t="s">
        <v>32</v>
      </c>
      <c r="B22" s="53">
        <v>371</v>
      </c>
      <c r="C22" s="39" t="s">
        <v>33</v>
      </c>
      <c r="D22" s="36">
        <f>345+I22</f>
        <v>349.7</v>
      </c>
      <c r="E22" s="29"/>
      <c r="F22" s="29"/>
      <c r="G22" s="29"/>
      <c r="H22" s="29"/>
      <c r="I22" s="29">
        <v>4.7</v>
      </c>
      <c r="J22" s="29"/>
      <c r="K22" s="29"/>
      <c r="L22" s="29"/>
      <c r="M22" s="29"/>
      <c r="N22" s="29"/>
      <c r="O22" s="29">
        <v>345</v>
      </c>
      <c r="P22" s="29"/>
      <c r="Q22" s="30"/>
      <c r="R22" s="30"/>
      <c r="S22" s="30"/>
      <c r="T22" s="30"/>
      <c r="U22" s="30"/>
      <c r="V22" s="30"/>
      <c r="W22" s="8"/>
    </row>
    <row r="23" spans="1:23" s="9" customFormat="1" ht="15.75">
      <c r="A23" s="12" t="s">
        <v>34</v>
      </c>
      <c r="B23" s="36">
        <v>0</v>
      </c>
      <c r="C23" s="37"/>
      <c r="D23" s="36">
        <v>0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0"/>
      <c r="R23" s="30"/>
      <c r="S23" s="30"/>
      <c r="T23" s="30"/>
      <c r="U23" s="30"/>
      <c r="V23" s="30"/>
      <c r="W23" s="8"/>
    </row>
    <row r="24" spans="1:23" s="9" customFormat="1" ht="31.5">
      <c r="A24" s="14" t="s">
        <v>35</v>
      </c>
      <c r="B24" s="36">
        <v>0</v>
      </c>
      <c r="C24" s="37"/>
      <c r="D24" s="36">
        <v>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30"/>
      <c r="S24" s="30"/>
      <c r="T24" s="30"/>
      <c r="U24" s="30"/>
      <c r="V24" s="30"/>
      <c r="W24" s="8"/>
    </row>
    <row r="25" spans="1:23" s="9" customFormat="1" ht="75">
      <c r="A25" s="14" t="s">
        <v>36</v>
      </c>
      <c r="B25" s="40">
        <v>339.5</v>
      </c>
      <c r="C25" s="41" t="s">
        <v>37</v>
      </c>
      <c r="D25" s="32">
        <v>165.8</v>
      </c>
      <c r="E25" s="29"/>
      <c r="F25" s="29"/>
      <c r="G25" s="29"/>
      <c r="H25" s="29"/>
      <c r="I25" s="29">
        <v>165.8</v>
      </c>
      <c r="J25" s="29"/>
      <c r="K25" s="29"/>
      <c r="L25" s="29"/>
      <c r="M25" s="29"/>
      <c r="N25" s="29"/>
      <c r="O25" s="29"/>
      <c r="P25" s="29"/>
      <c r="Q25" s="30"/>
      <c r="R25" s="30"/>
      <c r="S25" s="30"/>
      <c r="T25" s="30"/>
      <c r="U25" s="30"/>
      <c r="V25" s="30"/>
      <c r="W25" s="8"/>
    </row>
    <row r="26" spans="1:23" s="9" customFormat="1" ht="78.75">
      <c r="A26" s="14" t="s">
        <v>38</v>
      </c>
      <c r="B26" s="42">
        <v>972.1</v>
      </c>
      <c r="C26" s="38" t="s">
        <v>39</v>
      </c>
      <c r="D26" s="32">
        <f>SUM(E26:Q26)</f>
        <v>926.3</v>
      </c>
      <c r="E26" s="29">
        <v>699.6</v>
      </c>
      <c r="F26" s="29"/>
      <c r="G26" s="29"/>
      <c r="H26" s="29"/>
      <c r="I26" s="55">
        <v>226.7</v>
      </c>
      <c r="J26" s="29"/>
      <c r="K26" s="29"/>
      <c r="L26" s="29"/>
      <c r="M26" s="29"/>
      <c r="N26" s="29"/>
      <c r="O26" s="29"/>
      <c r="P26" s="29"/>
      <c r="Q26" s="30"/>
      <c r="R26" s="30"/>
      <c r="S26" s="30"/>
      <c r="T26" s="30"/>
      <c r="U26" s="30"/>
      <c r="V26" s="30"/>
      <c r="W26" s="8"/>
    </row>
    <row r="27" spans="1:23" s="9" customFormat="1" ht="31.5">
      <c r="A27" s="12" t="s">
        <v>40</v>
      </c>
      <c r="B27" s="40">
        <v>0</v>
      </c>
      <c r="C27" s="41"/>
      <c r="D27" s="32">
        <v>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  <c r="R27" s="30"/>
      <c r="S27" s="30"/>
      <c r="T27" s="30"/>
      <c r="U27" s="30"/>
      <c r="V27" s="30"/>
      <c r="W27" s="8"/>
    </row>
    <row r="28" spans="1:23" s="9" customFormat="1" ht="31.5">
      <c r="A28" s="12" t="s">
        <v>41</v>
      </c>
      <c r="B28" s="40">
        <v>0</v>
      </c>
      <c r="C28" s="37"/>
      <c r="D28" s="32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8"/>
    </row>
    <row r="29" spans="1:23" s="9" customFormat="1" ht="31.5">
      <c r="A29" s="12" t="s">
        <v>42</v>
      </c>
      <c r="B29" s="40">
        <v>0</v>
      </c>
      <c r="C29" s="37"/>
      <c r="D29" s="32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8"/>
    </row>
    <row r="30" spans="1:23" s="9" customFormat="1" ht="31.5">
      <c r="A30" s="12" t="s">
        <v>43</v>
      </c>
      <c r="B30" s="40">
        <v>207</v>
      </c>
      <c r="C30" s="37"/>
      <c r="D30" s="32">
        <v>207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>
        <v>207</v>
      </c>
      <c r="P30" s="29"/>
      <c r="Q30" s="30"/>
      <c r="R30" s="30"/>
      <c r="S30" s="30"/>
      <c r="T30" s="30"/>
      <c r="U30" s="30"/>
      <c r="V30" s="30"/>
      <c r="W30" s="8"/>
    </row>
    <row r="31" spans="1:23" s="9" customFormat="1" ht="31.5">
      <c r="A31" s="12" t="s">
        <v>44</v>
      </c>
      <c r="B31" s="36">
        <v>0</v>
      </c>
      <c r="C31" s="37"/>
      <c r="D31" s="36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8"/>
    </row>
    <row r="32" spans="1:23" s="9" customFormat="1" ht="31.5">
      <c r="A32" s="12" t="s">
        <v>45</v>
      </c>
      <c r="B32" s="36">
        <v>0</v>
      </c>
      <c r="C32" s="37"/>
      <c r="D32" s="36">
        <v>0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0"/>
      <c r="R32" s="30"/>
      <c r="S32" s="30"/>
      <c r="T32" s="30"/>
      <c r="U32" s="30"/>
      <c r="V32" s="30"/>
      <c r="W32" s="8"/>
    </row>
    <row r="33" spans="1:23" s="9" customFormat="1" ht="60">
      <c r="A33" s="14" t="s">
        <v>46</v>
      </c>
      <c r="B33" s="36">
        <v>128.9</v>
      </c>
      <c r="C33" s="41" t="s">
        <v>47</v>
      </c>
      <c r="D33" s="36">
        <v>42.5</v>
      </c>
      <c r="E33" s="29">
        <v>0</v>
      </c>
      <c r="F33" s="29">
        <v>0</v>
      </c>
      <c r="G33" s="29">
        <v>0</v>
      </c>
      <c r="H33" s="29">
        <v>0</v>
      </c>
      <c r="I33" s="29">
        <v>42.5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8"/>
    </row>
    <row r="34" spans="1:23" s="9" customFormat="1" ht="45">
      <c r="A34" s="14" t="s">
        <v>48</v>
      </c>
      <c r="B34" s="19">
        <v>1096.7</v>
      </c>
      <c r="C34" s="41" t="s">
        <v>49</v>
      </c>
      <c r="D34" s="19">
        <f>F34+I34+L34</f>
        <v>1000.9</v>
      </c>
      <c r="E34" s="2"/>
      <c r="F34" s="2">
        <v>6.9</v>
      </c>
      <c r="G34" s="2"/>
      <c r="H34" s="2"/>
      <c r="I34" s="54">
        <v>314</v>
      </c>
      <c r="J34" s="2"/>
      <c r="K34" s="2"/>
      <c r="L34" s="23">
        <v>680</v>
      </c>
      <c r="M34" s="2"/>
      <c r="N34" s="2"/>
      <c r="O34" s="2"/>
      <c r="P34" s="29"/>
      <c r="Q34" s="30"/>
      <c r="R34" s="30"/>
      <c r="S34" s="30"/>
      <c r="T34" s="30"/>
      <c r="U34" s="30"/>
      <c r="V34" s="30"/>
      <c r="W34" s="8"/>
    </row>
    <row r="35" spans="1:23" s="9" customFormat="1" ht="31.5">
      <c r="A35" s="56" t="s">
        <v>50</v>
      </c>
      <c r="B35" s="32">
        <v>280.2</v>
      </c>
      <c r="C35" s="33"/>
      <c r="D35" s="32">
        <v>135.80000000000001</v>
      </c>
      <c r="E35" s="29"/>
      <c r="F35" s="29"/>
      <c r="G35" s="29"/>
      <c r="H35" s="29"/>
      <c r="I35" s="29">
        <v>135.80000000000001</v>
      </c>
      <c r="J35" s="29"/>
      <c r="K35" s="29"/>
      <c r="L35" s="29"/>
      <c r="M35" s="29"/>
      <c r="N35" s="29"/>
      <c r="O35" s="29"/>
      <c r="P35" s="29"/>
      <c r="Q35" s="30"/>
      <c r="R35" s="30"/>
      <c r="S35" s="30"/>
      <c r="T35" s="30"/>
      <c r="U35" s="30"/>
      <c r="V35" s="30"/>
      <c r="W35" s="8"/>
    </row>
    <row r="36" spans="1:23" s="9" customFormat="1" ht="31.5">
      <c r="A36" s="12" t="s">
        <v>51</v>
      </c>
      <c r="B36" s="36">
        <v>0</v>
      </c>
      <c r="C36" s="37"/>
      <c r="D36" s="36">
        <v>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  <c r="R36" s="30"/>
      <c r="S36" s="30"/>
      <c r="T36" s="30"/>
      <c r="U36" s="30"/>
      <c r="V36" s="30"/>
      <c r="W36" s="8"/>
    </row>
    <row r="37" spans="1:23" s="9" customFormat="1" ht="31.5">
      <c r="A37" s="14" t="s">
        <v>52</v>
      </c>
      <c r="B37" s="36">
        <v>0</v>
      </c>
      <c r="C37" s="37"/>
      <c r="D37" s="36">
        <v>0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0"/>
      <c r="S37" s="30"/>
      <c r="T37" s="30"/>
      <c r="U37" s="30"/>
      <c r="V37" s="30"/>
      <c r="W37" s="8"/>
    </row>
    <row r="38" spans="1:23" s="9" customFormat="1" ht="60">
      <c r="A38" s="57" t="s">
        <v>53</v>
      </c>
      <c r="B38" s="36">
        <v>550</v>
      </c>
      <c r="C38" s="37" t="s">
        <v>54</v>
      </c>
      <c r="D38" s="36">
        <f>I38+O38</f>
        <v>429.1</v>
      </c>
      <c r="E38" s="29"/>
      <c r="F38" s="29"/>
      <c r="G38" s="29"/>
      <c r="H38" s="29"/>
      <c r="I38" s="29">
        <v>84.1</v>
      </c>
      <c r="J38" s="29"/>
      <c r="K38" s="29"/>
      <c r="L38" s="29"/>
      <c r="M38" s="29"/>
      <c r="N38" s="29"/>
      <c r="O38" s="29">
        <v>345</v>
      </c>
      <c r="P38" s="29"/>
      <c r="Q38" s="30"/>
      <c r="R38" s="30"/>
      <c r="S38" s="30"/>
      <c r="T38" s="30"/>
      <c r="U38" s="30"/>
      <c r="V38" s="30"/>
      <c r="W38" s="8"/>
    </row>
    <row r="39" spans="1:23" s="9" customFormat="1" ht="31.5">
      <c r="A39" s="12" t="s">
        <v>55</v>
      </c>
      <c r="B39" s="36">
        <v>0</v>
      </c>
      <c r="C39" s="37"/>
      <c r="D39" s="36"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0"/>
      <c r="R39" s="30"/>
      <c r="S39" s="30"/>
      <c r="T39" s="30"/>
      <c r="U39" s="30"/>
      <c r="V39" s="30"/>
      <c r="W39" s="8"/>
    </row>
    <row r="40" spans="1:23" s="9" customFormat="1" ht="90">
      <c r="A40" s="14" t="s">
        <v>56</v>
      </c>
      <c r="B40" s="34">
        <v>415</v>
      </c>
      <c r="C40" s="35" t="s">
        <v>57</v>
      </c>
      <c r="D40" s="34">
        <f>SUM(E40:Q40)</f>
        <v>163.80000000000001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156.5</v>
      </c>
      <c r="M40" s="29">
        <v>0</v>
      </c>
      <c r="N40" s="29">
        <v>0</v>
      </c>
      <c r="O40" s="29">
        <v>0</v>
      </c>
      <c r="P40" s="29">
        <v>7.3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8"/>
    </row>
    <row r="41" spans="1:23" s="9" customFormat="1" ht="90">
      <c r="A41" s="14" t="s">
        <v>58</v>
      </c>
      <c r="B41" s="34">
        <v>3783.6</v>
      </c>
      <c r="C41" s="43" t="s">
        <v>59</v>
      </c>
      <c r="D41" s="34">
        <f>E41+F41+G41+H41+I41+J41+K41+L41+M41+N41+O41</f>
        <v>2006</v>
      </c>
      <c r="E41" s="29">
        <v>350</v>
      </c>
      <c r="F41" s="29">
        <v>40</v>
      </c>
      <c r="G41" s="29">
        <v>240</v>
      </c>
      <c r="H41" s="29">
        <v>100</v>
      </c>
      <c r="I41" s="29">
        <v>6.4</v>
      </c>
      <c r="J41" s="29">
        <v>0</v>
      </c>
      <c r="K41" s="29">
        <v>1041.5999999999999</v>
      </c>
      <c r="L41" s="29">
        <v>0</v>
      </c>
      <c r="M41" s="29">
        <v>0</v>
      </c>
      <c r="N41" s="29">
        <v>21</v>
      </c>
      <c r="O41" s="29">
        <v>207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8"/>
    </row>
    <row r="42" spans="1:23" s="9" customFormat="1" ht="31.5">
      <c r="A42" s="12" t="s">
        <v>60</v>
      </c>
      <c r="B42" s="36">
        <v>0</v>
      </c>
      <c r="C42" s="37"/>
      <c r="D42" s="36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8"/>
    </row>
    <row r="43" spans="1:23" s="9" customFormat="1" ht="31.5">
      <c r="A43" s="12" t="s">
        <v>61</v>
      </c>
      <c r="B43" s="36">
        <v>0</v>
      </c>
      <c r="C43" s="37"/>
      <c r="D43" s="36"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30"/>
      <c r="R43" s="30"/>
      <c r="S43" s="30"/>
      <c r="T43" s="30"/>
      <c r="U43" s="30"/>
      <c r="V43" s="30"/>
      <c r="W43" s="8"/>
    </row>
    <row r="44" spans="1:23" s="9" customFormat="1" ht="31.5">
      <c r="A44" s="12" t="s">
        <v>62</v>
      </c>
      <c r="B44" s="36">
        <v>0</v>
      </c>
      <c r="C44" s="37"/>
      <c r="D44" s="53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8"/>
    </row>
    <row r="45" spans="1:23" s="9" customFormat="1" ht="31.5">
      <c r="A45" s="12" t="s">
        <v>63</v>
      </c>
      <c r="B45" s="36">
        <v>0</v>
      </c>
      <c r="C45" s="37"/>
      <c r="D45" s="36"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0"/>
      <c r="R45" s="30"/>
      <c r="S45" s="30"/>
      <c r="T45" s="30"/>
      <c r="U45" s="30"/>
      <c r="V45" s="30"/>
      <c r="W45" s="8"/>
    </row>
    <row r="46" spans="1:23" s="9" customFormat="1" ht="31.5">
      <c r="A46" s="14" t="s">
        <v>64</v>
      </c>
      <c r="B46" s="36">
        <v>391.7</v>
      </c>
      <c r="C46" s="37"/>
      <c r="D46" s="36">
        <v>68.2</v>
      </c>
      <c r="E46" s="29"/>
      <c r="F46" s="29"/>
      <c r="G46" s="29"/>
      <c r="H46" s="29"/>
      <c r="I46" s="29">
        <v>68.2</v>
      </c>
      <c r="J46" s="29"/>
      <c r="K46" s="29"/>
      <c r="L46" s="29"/>
      <c r="M46" s="29"/>
      <c r="N46" s="29"/>
      <c r="O46" s="29"/>
      <c r="P46" s="29"/>
      <c r="Q46" s="30"/>
      <c r="R46" s="30"/>
      <c r="S46" s="30"/>
      <c r="T46" s="30"/>
      <c r="U46" s="30"/>
      <c r="V46" s="30"/>
      <c r="W46" s="8"/>
    </row>
    <row r="47" spans="1:23" s="9" customFormat="1" ht="47.25">
      <c r="A47" s="15" t="s">
        <v>65</v>
      </c>
      <c r="B47" s="32">
        <v>0</v>
      </c>
      <c r="C47" s="17" t="s">
        <v>66</v>
      </c>
      <c r="D47" s="32">
        <v>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0"/>
      <c r="R47" s="30"/>
      <c r="S47" s="30"/>
      <c r="T47" s="30"/>
      <c r="U47" s="30"/>
      <c r="V47" s="30"/>
      <c r="W47" s="8"/>
    </row>
    <row r="48" spans="1:23" s="9" customFormat="1" ht="60">
      <c r="A48" s="15" t="s">
        <v>67</v>
      </c>
      <c r="B48" s="44">
        <v>706.4</v>
      </c>
      <c r="C48" s="41" t="s">
        <v>68</v>
      </c>
      <c r="D48" s="32">
        <f>E48+F48+G48+H48+I48+J48+K48+L48+M48+N48+O48+P48+Q48+R48+S48</f>
        <v>457.6</v>
      </c>
      <c r="E48" s="29"/>
      <c r="F48" s="29"/>
      <c r="G48" s="29"/>
      <c r="H48" s="29"/>
      <c r="I48" s="29"/>
      <c r="J48" s="29"/>
      <c r="K48" s="29"/>
      <c r="L48" s="29">
        <v>274.8</v>
      </c>
      <c r="M48" s="29"/>
      <c r="N48" s="29"/>
      <c r="O48" s="29"/>
      <c r="P48" s="29"/>
      <c r="Q48" s="30"/>
      <c r="R48" s="2">
        <v>100</v>
      </c>
      <c r="S48" s="2">
        <v>82.8</v>
      </c>
      <c r="T48" s="30"/>
      <c r="U48" s="30"/>
      <c r="V48" s="30"/>
      <c r="W48" s="8"/>
    </row>
    <row r="49" spans="1:23" s="9" customFormat="1" ht="60">
      <c r="A49" s="16" t="s">
        <v>69</v>
      </c>
      <c r="B49" s="36">
        <v>207</v>
      </c>
      <c r="C49" s="52" t="s">
        <v>101</v>
      </c>
      <c r="D49" s="36">
        <v>207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>
        <v>207</v>
      </c>
      <c r="P49" s="29"/>
      <c r="Q49" s="30"/>
      <c r="R49" s="30"/>
      <c r="S49" s="30"/>
      <c r="T49" s="30"/>
      <c r="U49" s="30"/>
      <c r="V49" s="30"/>
      <c r="W49" s="8"/>
    </row>
    <row r="50" spans="1:23" s="9" customFormat="1" ht="165">
      <c r="A50" s="15" t="s">
        <v>70</v>
      </c>
      <c r="B50" s="32">
        <v>0</v>
      </c>
      <c r="C50" s="45" t="s">
        <v>71</v>
      </c>
      <c r="D50" s="32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8"/>
    </row>
    <row r="51" spans="1:23" s="9" customFormat="1" ht="31.5">
      <c r="A51" s="12" t="s">
        <v>72</v>
      </c>
      <c r="B51" s="36">
        <v>0</v>
      </c>
      <c r="C51" s="37"/>
      <c r="D51" s="36"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0"/>
      <c r="R51" s="30"/>
      <c r="S51" s="30"/>
      <c r="T51" s="30"/>
      <c r="U51" s="30"/>
      <c r="V51" s="30"/>
      <c r="W51" s="8"/>
    </row>
    <row r="52" spans="1:23" s="26" customFormat="1" ht="63">
      <c r="A52" s="24" t="s">
        <v>73</v>
      </c>
      <c r="B52" s="27">
        <v>950</v>
      </c>
      <c r="C52" s="25" t="s">
        <v>74</v>
      </c>
      <c r="D52" s="28">
        <f>SUM(E52:Q52)</f>
        <v>730.6</v>
      </c>
      <c r="E52" s="31">
        <v>0</v>
      </c>
      <c r="F52" s="31">
        <v>0</v>
      </c>
      <c r="G52" s="31">
        <v>0</v>
      </c>
      <c r="H52" s="31">
        <v>0</v>
      </c>
      <c r="I52" s="29">
        <v>10</v>
      </c>
      <c r="J52" s="29">
        <v>58.8</v>
      </c>
      <c r="K52" s="29"/>
      <c r="L52" s="29">
        <v>567.1</v>
      </c>
      <c r="M52" s="29"/>
      <c r="N52" s="29">
        <v>94.7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59"/>
    </row>
    <row r="53" spans="1:23" s="9" customFormat="1" ht="31.5">
      <c r="A53" s="12" t="s">
        <v>75</v>
      </c>
      <c r="B53" s="36">
        <v>0</v>
      </c>
      <c r="C53" s="37"/>
      <c r="D53" s="36">
        <v>0</v>
      </c>
      <c r="E53" s="29">
        <v>0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  <c r="R53" s="30"/>
      <c r="S53" s="30"/>
      <c r="T53" s="30"/>
      <c r="U53" s="30"/>
      <c r="V53" s="30"/>
      <c r="W53" s="8"/>
    </row>
    <row r="54" spans="1:23" s="9" customFormat="1" ht="31.5">
      <c r="A54" s="12" t="s">
        <v>76</v>
      </c>
      <c r="B54" s="21">
        <v>2269.1999999999998</v>
      </c>
      <c r="C54" s="21"/>
      <c r="D54" s="21">
        <f>E54+F54+G54+H54+I54+J54+K54+L54+M54+N54+O54+P54+Q54</f>
        <v>817.4</v>
      </c>
      <c r="E54" s="31">
        <v>0</v>
      </c>
      <c r="F54" s="31">
        <v>0</v>
      </c>
      <c r="G54" s="31">
        <v>0</v>
      </c>
      <c r="H54" s="31">
        <v>0</v>
      </c>
      <c r="I54" s="31">
        <v>817.4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8"/>
    </row>
    <row r="55" spans="1:23" s="9" customFormat="1" ht="31.5">
      <c r="A55" s="15" t="s">
        <v>77</v>
      </c>
      <c r="B55" s="36">
        <v>0</v>
      </c>
      <c r="C55" s="37"/>
      <c r="D55" s="36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8"/>
    </row>
    <row r="56" spans="1:23" s="9" customFormat="1" ht="31.5">
      <c r="A56" s="12" t="s">
        <v>78</v>
      </c>
      <c r="B56" s="36">
        <v>0</v>
      </c>
      <c r="C56" s="37"/>
      <c r="D56" s="36">
        <v>0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0"/>
      <c r="R56" s="30"/>
      <c r="S56" s="30"/>
      <c r="T56" s="30"/>
      <c r="U56" s="30"/>
      <c r="V56" s="30"/>
      <c r="W56" s="8"/>
    </row>
    <row r="57" spans="1:23" s="9" customFormat="1" ht="31.5">
      <c r="A57" s="12" t="s">
        <v>79</v>
      </c>
      <c r="B57" s="36">
        <v>0</v>
      </c>
      <c r="C57" s="37"/>
      <c r="D57" s="36">
        <v>0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0"/>
      <c r="R57" s="30"/>
      <c r="S57" s="30"/>
      <c r="T57" s="30"/>
      <c r="U57" s="30"/>
      <c r="V57" s="30"/>
      <c r="W57" s="8"/>
    </row>
    <row r="58" spans="1:23" s="9" customFormat="1" ht="31.5">
      <c r="A58" s="14" t="s">
        <v>80</v>
      </c>
      <c r="B58" s="40">
        <v>0</v>
      </c>
      <c r="C58" s="41"/>
      <c r="D58" s="32">
        <v>0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30"/>
      <c r="R58" s="30"/>
      <c r="S58" s="30"/>
      <c r="T58" s="30"/>
      <c r="U58" s="30"/>
      <c r="V58" s="30"/>
      <c r="W58" s="8"/>
    </row>
    <row r="59" spans="1:23" s="9" customFormat="1" ht="31.5">
      <c r="A59" s="12" t="s">
        <v>81</v>
      </c>
      <c r="B59" s="46">
        <v>207</v>
      </c>
      <c r="C59" s="37"/>
      <c r="D59" s="36">
        <v>207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207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8"/>
    </row>
    <row r="60" spans="1:23" s="9" customFormat="1" ht="30">
      <c r="A60" s="15" t="s">
        <v>82</v>
      </c>
      <c r="B60" s="46">
        <v>557.6</v>
      </c>
      <c r="C60" s="37" t="s">
        <v>83</v>
      </c>
      <c r="D60" s="36">
        <f>E60+F60+G60+H60+I60+J60+K60+L60+M60+N60+O60</f>
        <v>208.1</v>
      </c>
      <c r="E60" s="23"/>
      <c r="F60" s="23"/>
      <c r="G60" s="23"/>
      <c r="H60" s="23"/>
      <c r="I60" s="23">
        <v>32.1</v>
      </c>
      <c r="J60" s="23"/>
      <c r="K60" s="23"/>
      <c r="L60" s="23"/>
      <c r="M60" s="23"/>
      <c r="N60" s="23">
        <v>176</v>
      </c>
      <c r="O60" s="23"/>
      <c r="P60" s="29"/>
      <c r="Q60" s="30"/>
      <c r="R60" s="30"/>
      <c r="S60" s="30"/>
      <c r="T60" s="30"/>
      <c r="U60" s="30"/>
      <c r="V60" s="30"/>
      <c r="W60" s="8"/>
    </row>
    <row r="61" spans="1:23" s="9" customFormat="1" ht="15.75">
      <c r="A61" s="15" t="s">
        <v>84</v>
      </c>
      <c r="B61" s="46">
        <v>0</v>
      </c>
      <c r="C61" s="37"/>
      <c r="D61" s="3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30"/>
      <c r="R61" s="30"/>
      <c r="S61" s="30"/>
      <c r="T61" s="30"/>
      <c r="U61" s="30"/>
      <c r="V61" s="30"/>
      <c r="W61" s="8"/>
    </row>
    <row r="62" spans="1:23" s="9" customFormat="1" ht="45">
      <c r="A62" s="58" t="s">
        <v>85</v>
      </c>
      <c r="B62" s="47">
        <v>35289.5</v>
      </c>
      <c r="C62" s="48" t="s">
        <v>86</v>
      </c>
      <c r="D62" s="49">
        <f>E62+F62+G62+H62+I62+J62+K62+L62+M62+N62+O62+P62+Q62+R62+S62+T62+U62+V62+W62</f>
        <v>15346.000000000002</v>
      </c>
      <c r="E62" s="29"/>
      <c r="F62" s="29"/>
      <c r="G62" s="29"/>
      <c r="H62" s="29">
        <v>2</v>
      </c>
      <c r="I62" s="29">
        <v>840.1</v>
      </c>
      <c r="J62" s="29"/>
      <c r="K62" s="29"/>
      <c r="L62" s="29"/>
      <c r="M62" s="61">
        <v>6947.8</v>
      </c>
      <c r="N62" s="60"/>
      <c r="O62" s="60"/>
      <c r="P62" s="29"/>
      <c r="Q62" s="30"/>
      <c r="R62" s="30"/>
      <c r="S62" s="30"/>
      <c r="T62" s="30"/>
      <c r="U62" s="62">
        <v>278.8</v>
      </c>
      <c r="V62" s="62">
        <v>5736.7</v>
      </c>
      <c r="W62" s="62">
        <v>1540.6</v>
      </c>
    </row>
    <row r="63" spans="1:23" s="9" customFormat="1" ht="15.75">
      <c r="A63" s="15" t="s">
        <v>87</v>
      </c>
      <c r="B63" s="40">
        <v>694</v>
      </c>
      <c r="C63" s="50"/>
      <c r="D63" s="32">
        <v>694</v>
      </c>
      <c r="E63" s="29"/>
      <c r="F63" s="29"/>
      <c r="G63" s="29"/>
      <c r="H63" s="29"/>
      <c r="I63" s="29"/>
      <c r="J63" s="29"/>
      <c r="K63" s="29"/>
      <c r="L63" s="29">
        <v>590</v>
      </c>
      <c r="M63" s="29"/>
      <c r="N63" s="29"/>
      <c r="O63" s="29"/>
      <c r="P63" s="29">
        <v>4</v>
      </c>
      <c r="Q63" s="30"/>
      <c r="R63" s="30"/>
      <c r="S63" s="30"/>
      <c r="T63" s="30">
        <v>100</v>
      </c>
      <c r="U63" s="30"/>
      <c r="V63" s="30"/>
      <c r="W63" s="8"/>
    </row>
    <row r="64" spans="1:23" s="9" customFormat="1" ht="31.5">
      <c r="A64" s="12" t="s">
        <v>88</v>
      </c>
      <c r="B64" s="40">
        <v>0</v>
      </c>
      <c r="C64" s="50"/>
      <c r="D64" s="32">
        <v>0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30"/>
      <c r="R64" s="30"/>
      <c r="S64" s="30"/>
      <c r="T64" s="30"/>
      <c r="U64" s="30"/>
      <c r="V64" s="30"/>
      <c r="W64" s="8"/>
    </row>
    <row r="65" spans="1:23" s="9" customFormat="1" ht="31.5">
      <c r="A65" s="17" t="s">
        <v>89</v>
      </c>
      <c r="B65" s="40">
        <v>0</v>
      </c>
      <c r="C65" s="50"/>
      <c r="D65" s="32">
        <v>0</v>
      </c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0"/>
      <c r="R65" s="30"/>
      <c r="S65" s="30"/>
      <c r="T65" s="30"/>
      <c r="U65" s="30"/>
      <c r="V65" s="30"/>
      <c r="W65" s="8"/>
    </row>
    <row r="66" spans="1:23" s="9" customFormat="1" ht="31.5">
      <c r="A66" s="17" t="s">
        <v>90</v>
      </c>
      <c r="B66" s="40">
        <v>0</v>
      </c>
      <c r="C66" s="50"/>
      <c r="D66" s="32">
        <v>0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0"/>
      <c r="R66" s="30"/>
      <c r="S66" s="30"/>
      <c r="T66" s="30"/>
      <c r="U66" s="30"/>
      <c r="V66" s="30"/>
      <c r="W66" s="8"/>
    </row>
    <row r="67" spans="1:23" s="9" customFormat="1" ht="31.5">
      <c r="A67" s="17" t="s">
        <v>91</v>
      </c>
      <c r="B67" s="40">
        <v>380</v>
      </c>
      <c r="C67" s="50"/>
      <c r="D67" s="32">
        <v>0</v>
      </c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0"/>
      <c r="R67" s="30"/>
      <c r="S67" s="30"/>
      <c r="T67" s="30"/>
      <c r="U67" s="30"/>
      <c r="V67" s="30"/>
      <c r="W67" s="8"/>
    </row>
    <row r="68" spans="1:23" s="9" customFormat="1" ht="31.5">
      <c r="A68" s="17" t="s">
        <v>92</v>
      </c>
      <c r="B68" s="51">
        <v>436</v>
      </c>
      <c r="C68" s="50"/>
      <c r="D68" s="36">
        <f>SUM(E68:V68)</f>
        <v>0</v>
      </c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30"/>
      <c r="S68" s="30"/>
      <c r="T68" s="30"/>
      <c r="U68" s="30"/>
      <c r="V68" s="30"/>
      <c r="W68" s="8"/>
    </row>
    <row r="69" spans="1:23" s="9" customFormat="1" ht="47.25">
      <c r="A69" s="13" t="s">
        <v>93</v>
      </c>
      <c r="B69" s="40">
        <v>2355.6999999999998</v>
      </c>
      <c r="C69" s="50"/>
      <c r="D69" s="32">
        <v>1731.5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30">
        <v>1731.5</v>
      </c>
      <c r="R69" s="30"/>
      <c r="S69" s="30"/>
      <c r="T69" s="30"/>
      <c r="U69" s="30"/>
      <c r="V69" s="30"/>
      <c r="W69" s="8"/>
    </row>
    <row r="70" spans="1:23" s="9" customFormat="1" ht="63">
      <c r="A70" s="18" t="s">
        <v>94</v>
      </c>
      <c r="B70" s="40">
        <v>794</v>
      </c>
      <c r="C70" s="50"/>
      <c r="D70" s="32">
        <v>792.2</v>
      </c>
      <c r="E70" s="29"/>
      <c r="F70" s="29"/>
      <c r="G70" s="29">
        <v>792.2</v>
      </c>
      <c r="H70" s="29"/>
      <c r="I70" s="29"/>
      <c r="J70" s="29"/>
      <c r="K70" s="29"/>
      <c r="L70" s="29"/>
      <c r="M70" s="29"/>
      <c r="N70" s="29"/>
      <c r="O70" s="29"/>
      <c r="P70" s="29"/>
      <c r="Q70" s="30"/>
      <c r="R70" s="30"/>
      <c r="S70" s="30"/>
      <c r="T70" s="30"/>
      <c r="U70" s="30"/>
      <c r="V70" s="30"/>
      <c r="W70" s="8"/>
    </row>
    <row r="71" spans="1:23" s="20" customFormat="1" ht="15.75">
      <c r="A71" s="19" t="s">
        <v>95</v>
      </c>
      <c r="B71" s="22">
        <f>SUM(B13:B70)</f>
        <v>54064.299999999996</v>
      </c>
      <c r="C71" s="22">
        <f t="shared" ref="C71" si="0">SUM(C13:C70)</f>
        <v>0</v>
      </c>
      <c r="D71" s="22">
        <f t="shared" ref="D71" si="1">SUM(D13:D70)</f>
        <v>27264.900000000005</v>
      </c>
      <c r="E71" s="22">
        <f t="shared" ref="E71" si="2">SUM(E13:E70)</f>
        <v>1290.0999999999999</v>
      </c>
      <c r="F71" s="22">
        <f t="shared" ref="F71" si="3">SUM(F13:F70)</f>
        <v>69.900000000000006</v>
      </c>
      <c r="G71" s="22">
        <f t="shared" ref="G71" si="4">SUM(G13:G70)</f>
        <v>1032.2</v>
      </c>
      <c r="H71" s="22">
        <f t="shared" ref="H71" si="5">SUM(H13:H70)</f>
        <v>102</v>
      </c>
      <c r="I71" s="22">
        <f t="shared" ref="I71" si="6">SUM(I13:I70)</f>
        <v>2855.7</v>
      </c>
      <c r="J71" s="22">
        <f>SUM(J13:J70)</f>
        <v>58.8</v>
      </c>
      <c r="K71" s="22">
        <f t="shared" ref="K71" si="7">SUM(K13:K70)</f>
        <v>1041.5999999999999</v>
      </c>
      <c r="L71" s="22">
        <f t="shared" ref="L71" si="8">SUM(L13:L70)</f>
        <v>2268.4</v>
      </c>
      <c r="M71" s="22">
        <f t="shared" ref="M71" si="9">SUM(M13:M70)</f>
        <v>6947.8</v>
      </c>
      <c r="N71" s="22">
        <f t="shared" ref="N71" si="10">SUM(N13:N70)</f>
        <v>291.7</v>
      </c>
      <c r="O71" s="22">
        <f>SUM(O13:O70)</f>
        <v>1725</v>
      </c>
      <c r="P71" s="22">
        <f t="shared" ref="P71:W71" si="11">SUM(P13:P70)</f>
        <v>11.3</v>
      </c>
      <c r="Q71" s="22">
        <f t="shared" si="11"/>
        <v>1731.5</v>
      </c>
      <c r="R71" s="22">
        <f t="shared" si="11"/>
        <v>100</v>
      </c>
      <c r="S71" s="22">
        <f t="shared" si="11"/>
        <v>82.8</v>
      </c>
      <c r="T71" s="22">
        <f t="shared" si="11"/>
        <v>100</v>
      </c>
      <c r="U71" s="22">
        <f t="shared" si="11"/>
        <v>278.8</v>
      </c>
      <c r="V71" s="22">
        <f t="shared" si="11"/>
        <v>5736.7</v>
      </c>
      <c r="W71" s="22">
        <f t="shared" si="11"/>
        <v>1540.6</v>
      </c>
    </row>
    <row r="72" spans="1:23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23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23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23" ht="15.75">
      <c r="A75" s="1" t="s">
        <v>7</v>
      </c>
      <c r="B75" s="1"/>
      <c r="C75" s="1"/>
      <c r="D75" s="1"/>
      <c r="E75" s="1"/>
      <c r="F75" s="1"/>
      <c r="G75" s="1"/>
      <c r="H75" s="10"/>
      <c r="I75" s="1"/>
      <c r="J75" s="73"/>
      <c r="K75" s="73"/>
      <c r="L75" s="73"/>
      <c r="M75" s="1"/>
      <c r="N75" s="1"/>
      <c r="O75" s="1"/>
      <c r="P75" s="1"/>
    </row>
    <row r="76" spans="1:23" ht="15.75">
      <c r="A76" s="1"/>
      <c r="B76" s="1"/>
      <c r="C76" s="1"/>
      <c r="D76" s="1"/>
      <c r="E76" s="1"/>
      <c r="F76" s="1"/>
      <c r="G76" s="1"/>
      <c r="H76" s="11"/>
      <c r="I76" s="1"/>
      <c r="J76" s="74" t="s">
        <v>8</v>
      </c>
      <c r="K76" s="74"/>
      <c r="L76" s="74"/>
      <c r="M76" s="1"/>
      <c r="N76" s="1"/>
      <c r="O76" s="1"/>
      <c r="P76" s="1"/>
    </row>
    <row r="77" spans="1:23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23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23" ht="15.75">
      <c r="A79" s="75" t="s">
        <v>19</v>
      </c>
      <c r="B79" s="75"/>
      <c r="C79" s="75"/>
      <c r="D79" s="75"/>
      <c r="E79" s="75"/>
      <c r="F79" s="75"/>
      <c r="G79" s="75"/>
      <c r="H79" s="75"/>
      <c r="I79" s="1"/>
      <c r="J79" s="1"/>
      <c r="K79" s="1"/>
      <c r="L79" s="1"/>
      <c r="M79" s="1"/>
      <c r="N79" s="1"/>
      <c r="O79" s="1"/>
      <c r="P79" s="1"/>
    </row>
    <row r="80" spans="1:23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</sheetData>
  <mergeCells count="29">
    <mergeCell ref="W10:W11"/>
    <mergeCell ref="P9:W9"/>
    <mergeCell ref="A5:O6"/>
    <mergeCell ref="A8:A11"/>
    <mergeCell ref="B8:B11"/>
    <mergeCell ref="C8:C11"/>
    <mergeCell ref="D8:D11"/>
    <mergeCell ref="E9:E11"/>
    <mergeCell ref="F9:F11"/>
    <mergeCell ref="G9:G11"/>
    <mergeCell ref="H9:H11"/>
    <mergeCell ref="E8:V8"/>
    <mergeCell ref="U10:U11"/>
    <mergeCell ref="V10:V11"/>
    <mergeCell ref="R10:R11"/>
    <mergeCell ref="S10:S11"/>
    <mergeCell ref="T10:T11"/>
    <mergeCell ref="A79:H79"/>
    <mergeCell ref="O9:O11"/>
    <mergeCell ref="P10:P11"/>
    <mergeCell ref="Q10:Q11"/>
    <mergeCell ref="J75:L75"/>
    <mergeCell ref="J76:L76"/>
    <mergeCell ref="I9:I11"/>
    <mergeCell ref="J9:J11"/>
    <mergeCell ref="K9:K11"/>
    <mergeCell ref="L9:L11"/>
    <mergeCell ref="M9:M11"/>
    <mergeCell ref="N9:N11"/>
  </mergeCells>
  <hyperlinks>
    <hyperlink ref="C40" r:id="rId1"/>
    <hyperlink ref="C38" r:id="rId2"/>
    <hyperlink ref="C25" r:id="rId3"/>
    <hyperlink ref="C50" r:id="rId4"/>
    <hyperlink ref="C48" r:id="rId5"/>
    <hyperlink ref="C22" r:id="rId6"/>
    <hyperlink ref="C33" r:id="rId7"/>
    <hyperlink ref="C41" r:id="rId8"/>
    <hyperlink ref="C49" r:id="rId9"/>
    <hyperlink ref="C34" r:id="rId10"/>
  </hyperlinks>
  <pageMargins left="0.31496062992125984" right="0.31496062992125984" top="0.74803149606299213" bottom="0.74803149606299213" header="0.31496062992125984" footer="0.31496062992125984"/>
  <pageSetup paperSize="9" scale="70" orientation="landscape" horizontalDpi="180" verticalDpi="180" r:id="rId11"/>
  <legacyDrawing r:id="rId12"/>
</worksheet>
</file>

<file path=xl/worksheets/sheet3.xml><?xml version="1.0" encoding="utf-8"?>
<worksheet xmlns="http://schemas.openxmlformats.org/spreadsheetml/2006/main" xmlns:r="http://schemas.openxmlformats.org/officeDocument/2006/relationships">
  <dimension ref="A2:Q27"/>
  <sheetViews>
    <sheetView topLeftCell="A4" workbookViewId="0">
      <selection activeCell="H9" sqref="H9:H11"/>
    </sheetView>
  </sheetViews>
  <sheetFormatPr defaultRowHeight="15"/>
  <cols>
    <col min="1" max="1" width="23.140625" style="3" customWidth="1"/>
    <col min="2" max="3" width="14.5703125" style="3" customWidth="1"/>
    <col min="4" max="4" width="12" style="3" customWidth="1"/>
    <col min="5" max="5" width="9.85546875" style="3" customWidth="1"/>
    <col min="6" max="6" width="10.28515625" style="3" customWidth="1"/>
    <col min="7" max="7" width="9.42578125" style="3" customWidth="1"/>
    <col min="8" max="8" width="10.42578125" style="3" customWidth="1"/>
    <col min="9" max="9" width="12.28515625" style="3" customWidth="1"/>
    <col min="10" max="11" width="9.140625" style="3"/>
    <col min="12" max="12" width="12.42578125" style="3" customWidth="1"/>
    <col min="13" max="13" width="9.140625" style="3"/>
    <col min="14" max="14" width="10.28515625" style="3" customWidth="1"/>
    <col min="15" max="16384" width="9.140625" style="3"/>
  </cols>
  <sheetData>
    <row r="2" spans="1:17">
      <c r="N2" s="3" t="s">
        <v>11</v>
      </c>
    </row>
    <row r="5" spans="1:17" ht="15" customHeight="1">
      <c r="A5" s="72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7" ht="1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7">
      <c r="P7" s="3" t="s">
        <v>1</v>
      </c>
    </row>
    <row r="8" spans="1:17" ht="15" customHeight="1">
      <c r="A8" s="65" t="s">
        <v>16</v>
      </c>
      <c r="B8" s="65" t="s">
        <v>20</v>
      </c>
      <c r="C8" s="65" t="s">
        <v>18</v>
      </c>
      <c r="D8" s="65" t="s">
        <v>21</v>
      </c>
      <c r="E8" s="69" t="s">
        <v>2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7" ht="15" customHeight="1">
      <c r="A9" s="66"/>
      <c r="B9" s="66"/>
      <c r="C9" s="66"/>
      <c r="D9" s="66"/>
      <c r="E9" s="78" t="s">
        <v>5</v>
      </c>
      <c r="F9" s="78" t="s">
        <v>17</v>
      </c>
      <c r="G9" s="78" t="s">
        <v>9</v>
      </c>
      <c r="H9" s="78" t="s">
        <v>3</v>
      </c>
      <c r="I9" s="78" t="s">
        <v>0</v>
      </c>
      <c r="J9" s="78" t="s">
        <v>4</v>
      </c>
      <c r="K9" s="78" t="s">
        <v>6</v>
      </c>
      <c r="L9" s="78" t="s">
        <v>10</v>
      </c>
      <c r="M9" s="78" t="s">
        <v>12</v>
      </c>
      <c r="N9" s="78" t="s">
        <v>13</v>
      </c>
      <c r="O9" s="78" t="s">
        <v>97</v>
      </c>
      <c r="P9" s="89" t="s">
        <v>15</v>
      </c>
      <c r="Q9" s="89"/>
    </row>
    <row r="10" spans="1:17" ht="144" customHeight="1">
      <c r="A10" s="66"/>
      <c r="B10" s="66"/>
      <c r="C10" s="66"/>
      <c r="D10" s="66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88"/>
      <c r="Q10" s="89"/>
    </row>
    <row r="11" spans="1:17" ht="45.75" customHeight="1">
      <c r="A11" s="67"/>
      <c r="B11" s="67"/>
      <c r="C11" s="67"/>
      <c r="D11" s="6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88"/>
      <c r="Q11" s="89"/>
    </row>
    <row r="12" spans="1:17" s="9" customFormat="1" ht="15.7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  <c r="Q12" s="8">
        <v>17</v>
      </c>
    </row>
    <row r="13" spans="1:17" ht="15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6"/>
    </row>
    <row r="14" spans="1:17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</row>
    <row r="15" spans="1:17" ht="15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</row>
    <row r="16" spans="1:17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.75">
      <c r="A19" s="1" t="s">
        <v>7</v>
      </c>
      <c r="B19" s="1"/>
      <c r="C19" s="1"/>
      <c r="D19" s="1"/>
      <c r="E19" s="1"/>
      <c r="F19" s="1"/>
      <c r="G19" s="1"/>
      <c r="H19" s="4"/>
      <c r="I19" s="1"/>
      <c r="J19" s="73"/>
      <c r="K19" s="73"/>
      <c r="L19" s="73"/>
      <c r="M19" s="1"/>
      <c r="N19" s="1"/>
      <c r="O19" s="1"/>
      <c r="P19" s="1"/>
    </row>
    <row r="20" spans="1:16" ht="15.75">
      <c r="A20" s="1"/>
      <c r="B20" s="1"/>
      <c r="C20" s="1"/>
      <c r="D20" s="1"/>
      <c r="E20" s="1"/>
      <c r="F20" s="1"/>
      <c r="G20" s="1"/>
      <c r="H20" s="5"/>
      <c r="I20" s="1"/>
      <c r="J20" s="74" t="s">
        <v>8</v>
      </c>
      <c r="K20" s="74"/>
      <c r="L20" s="74"/>
      <c r="M20" s="1"/>
      <c r="N20" s="1"/>
      <c r="O20" s="1"/>
      <c r="P20" s="1"/>
    </row>
    <row r="21" spans="1:16" ht="15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>
      <c r="A23" s="75" t="s">
        <v>19</v>
      </c>
      <c r="B23" s="75"/>
      <c r="C23" s="75"/>
      <c r="D23" s="75"/>
      <c r="E23" s="75"/>
      <c r="F23" s="75"/>
      <c r="G23" s="75"/>
      <c r="H23" s="75"/>
      <c r="I23" s="1"/>
      <c r="J23" s="1"/>
      <c r="K23" s="1"/>
      <c r="L23" s="1"/>
      <c r="M23" s="1"/>
      <c r="N23" s="1"/>
      <c r="O23" s="1"/>
      <c r="P23" s="1"/>
    </row>
    <row r="24" spans="1:16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</sheetData>
  <mergeCells count="23">
    <mergeCell ref="A23:H23"/>
    <mergeCell ref="Q10:Q11"/>
    <mergeCell ref="J9:J11"/>
    <mergeCell ref="K9:K11"/>
    <mergeCell ref="F9:F11"/>
    <mergeCell ref="G9:G11"/>
    <mergeCell ref="P9:Q9"/>
    <mergeCell ref="A5:O6"/>
    <mergeCell ref="J19:L19"/>
    <mergeCell ref="J20:L20"/>
    <mergeCell ref="A8:A11"/>
    <mergeCell ref="D8:D11"/>
    <mergeCell ref="B8:B11"/>
    <mergeCell ref="L9:L11"/>
    <mergeCell ref="E9:E11"/>
    <mergeCell ref="H9:H11"/>
    <mergeCell ref="I9:I11"/>
    <mergeCell ref="C8:C11"/>
    <mergeCell ref="E8:Q8"/>
    <mergeCell ref="M9:M11"/>
    <mergeCell ref="N9:N11"/>
    <mergeCell ref="O9:O11"/>
    <mergeCell ref="P10:P11"/>
  </mergeCells>
  <pageMargins left="0.31496062992125984" right="0.31496062992125984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робоча</vt:lpstr>
      <vt:lpstr>Лист1 (2)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2026-07-07T12:28:26Z</dcterms:modified>
</cp:coreProperties>
</file>