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10" tabRatio="497" activeTab="0"/>
  </bookViews>
  <sheets>
    <sheet name="01.04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<sst xmlns="http://schemas.openxmlformats.org/spreadsheetml/2006/main" count="56" uniqueCount="52">
  <si>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Назва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</si>
  <si>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</si>
  <si>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</si>
  <si>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</si>
  <si>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</si>
  <si>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</si>
  <si>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</si>
  <si>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</si>
  <si>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</si>
  <si>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</si>
  <si>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</si>
  <si>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</si>
  <si>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</si>
  <si>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</si>
  <si>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</si>
  <si>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</si>
  <si>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>Освітня субвенція з державного бюджету місцевим бюджетам</t>
  </si>
  <si>
    <t>221 1190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</si>
  <si>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</si>
  <si>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</si>
  <si>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</si>
  <si>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</si>
  <si>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</si>
  <si>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</si>
  <si>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</si>
  <si>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</si>
  <si>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</si>
  <si>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</si>
  <si>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</si>
  <si>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(грн. коп.)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</si>
  <si>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</si>
  <si>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</si>
  <si>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</si>
  <si>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</si>
  <si>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</si>
  <si>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</si>
  <si>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</si>
  <si>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</si>
  <si>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</si>
  <si>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</si>
  <si>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</si>
  <si>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</si>
  <si>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</si>
  <si>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</si>
  <si>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</si>
  <si>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</t>
  </si>
  <si>
    <t>Субвенція з державного бюджету місцевим бюджетам на здійсненя підтримки окремих закладів та заходів у системі охорони здоров"я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</si>
  <si>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насильсьва та/або насильства за ознакою статі</t>
  </si>
  <si>
    <t>на січень - березень 2023 року</t>
  </si>
  <si>
    <t>Додаткова дотація з державного бюджету місцевим бюджетам на здійснення повноважень органів МС на деокупованих, тимчасово окупованих та ін. територіях України, що зазнали негативного впливу від рф</t>
  </si>
  <si>
    <t xml:space="preserve">                                       станом на 01 квітня 2023 року                             </t>
  </si>
  <si>
    <t>НАДХОДЖЕННЯ ТРАНСФЕРТІВ З ДЕРЖАВНОГО БЮДЖЕТУ ДО ОБЛАСНОГО БЮДЖЕТУ ЧЕРНІВЕЦЬКОЇ ОБЛАСТІ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</si>
</sst>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  <numFmt numFmtId="189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5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17" borderId="0" applyNumberFormat="0" applyBorder="0" applyAlignment="0" applyProtection="0"/>
    <xf numFmtId="0" fontId="39" fillId="27" borderId="0" applyNumberFormat="0" applyBorder="0" applyAlignment="0" applyProtection="0"/>
    <xf numFmtId="0" fontId="15" fillId="19" borderId="0" applyNumberFormat="0" applyBorder="0" applyAlignment="0" applyProtection="0"/>
    <xf numFmtId="0" fontId="39" fillId="28" borderId="0" applyNumberFormat="0" applyBorder="0" applyAlignment="0" applyProtection="0"/>
    <xf numFmtId="0" fontId="15" fillId="29" borderId="0" applyNumberFormat="0" applyBorder="0" applyAlignment="0" applyProtection="0"/>
    <xf numFmtId="0" fontId="39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31" fillId="0" borderId="0">
      <alignment/>
      <protection/>
    </xf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43" borderId="0" applyNumberFormat="0" applyBorder="0" applyAlignment="0" applyProtection="0"/>
    <xf numFmtId="0" fontId="16" fillId="13" borderId="1" applyNumberFormat="0" applyAlignment="0" applyProtection="0"/>
    <xf numFmtId="0" fontId="40" fillId="44" borderId="2" applyNumberFormat="0" applyAlignment="0" applyProtection="0"/>
    <xf numFmtId="0" fontId="41" fillId="45" borderId="3" applyNumberFormat="0" applyAlignment="0" applyProtection="0"/>
    <xf numFmtId="0" fontId="42" fillId="45" borderId="2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7" borderId="0" applyNumberFormat="0" applyBorder="0" applyAlignment="0" applyProtection="0"/>
    <xf numFmtId="0" fontId="43" fillId="0" borderId="4" applyNumberFormat="0" applyFill="0" applyAlignment="0" applyProtection="0"/>
    <xf numFmtId="0" fontId="19" fillId="0" borderId="5" applyNumberFormat="0" applyFill="0" applyAlignment="0" applyProtection="0"/>
    <xf numFmtId="0" fontId="44" fillId="0" borderId="6" applyNumberFormat="0" applyFill="0" applyAlignment="0" applyProtection="0"/>
    <xf numFmtId="0" fontId="20" fillId="0" borderId="7" applyNumberFormat="0" applyFill="0" applyAlignment="0" applyProtection="0"/>
    <xf numFmtId="0" fontId="45" fillId="0" borderId="8" applyNumberFormat="0" applyFill="0" applyAlignment="0" applyProtection="0"/>
    <xf numFmtId="0" fontId="21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28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46" borderId="12" applyNumberFormat="0" applyAlignment="0" applyProtection="0"/>
    <xf numFmtId="0" fontId="47" fillId="47" borderId="13" applyNumberFormat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18" fillId="49" borderId="1" applyNumberFormat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50" fillId="50" borderId="0" applyNumberFormat="0" applyBorder="0" applyAlignment="0" applyProtection="0"/>
    <xf numFmtId="0" fontId="26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Font="0" applyAlignment="0" applyProtection="0"/>
    <xf numFmtId="0" fontId="0" fillId="51" borderId="15" applyNumberFormat="0" applyFont="0" applyAlignment="0" applyProtection="0"/>
    <xf numFmtId="0" fontId="0" fillId="51" borderId="15" applyNumberFormat="0" applyFont="0" applyAlignment="0" applyProtection="0"/>
    <xf numFmtId="0" fontId="0" fillId="51" borderId="15" applyNumberFormat="0" applyFont="0" applyAlignment="0" applyProtection="0"/>
    <xf numFmtId="0" fontId="31" fillId="52" borderId="16" applyNumberFormat="0" applyFont="0" applyAlignment="0" applyProtection="0"/>
    <xf numFmtId="9" fontId="1" fillId="0" borderId="0" applyFont="0" applyFill="0" applyBorder="0" applyAlignment="0" applyProtection="0"/>
    <xf numFmtId="0" fontId="17" fillId="49" borderId="17" applyNumberFormat="0" applyAlignment="0" applyProtection="0"/>
    <xf numFmtId="0" fontId="52" fillId="0" borderId="18" applyNumberFormat="0" applyFill="0" applyAlignment="0" applyProtection="0"/>
    <xf numFmtId="0" fontId="25" fillId="53" borderId="0" applyNumberFormat="0" applyBorder="0" applyAlignment="0" applyProtection="0"/>
    <xf numFmtId="0" fontId="33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54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55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/>
    </xf>
    <xf numFmtId="49" fontId="8" fillId="0" borderId="19" xfId="109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" fontId="8" fillId="55" borderId="19" xfId="0" applyNumberFormat="1" applyFont="1" applyFill="1" applyBorder="1" applyAlignment="1">
      <alignment vertical="center"/>
    </xf>
    <xf numFmtId="4" fontId="8" fillId="55" borderId="19" xfId="0" applyNumberFormat="1" applyFont="1" applyFill="1" applyBorder="1" applyAlignment="1">
      <alignment vertical="center" wrapText="1"/>
    </xf>
    <xf numFmtId="0" fontId="6" fillId="55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 locked="0"/>
    </xf>
    <xf numFmtId="49" fontId="8" fillId="0" borderId="19" xfId="109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55" borderId="0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9" xfId="109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55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center" vertical="center"/>
    </xf>
    <xf numFmtId="4" fontId="11" fillId="55" borderId="0" xfId="0" applyNumberFormat="1" applyFont="1" applyFill="1" applyBorder="1" applyAlignment="1">
      <alignment vertical="center"/>
    </xf>
    <xf numFmtId="0" fontId="7" fillId="55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3" fontId="8" fillId="0" borderId="19" xfId="129" applyFont="1" applyFill="1" applyBorder="1" applyAlignment="1">
      <alignment horizontal="right" vertical="center"/>
    </xf>
    <xf numFmtId="43" fontId="8" fillId="0" borderId="19" xfId="129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4" fontId="55" fillId="55" borderId="19" xfId="0" applyNumberFormat="1" applyFont="1" applyFill="1" applyBorder="1" applyAlignment="1">
      <alignment vertical="center"/>
    </xf>
    <xf numFmtId="43" fontId="55" fillId="0" borderId="19" xfId="129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0" fontId="6" fillId="0" borderId="19" xfId="108" applyFont="1" applyBorder="1" applyAlignment="1">
      <alignment vertical="center" wrapText="1"/>
      <protection/>
    </xf>
    <xf numFmtId="4" fontId="8" fillId="0" borderId="19" xfId="0" applyNumberFormat="1" applyFont="1" applyFill="1" applyBorder="1" applyAlignment="1">
      <alignment horizontal="center" vertical="center"/>
    </xf>
    <xf numFmtId="4" fontId="56" fillId="55" borderId="0" xfId="0" applyNumberFormat="1" applyFont="1" applyFill="1" applyBorder="1" applyAlignment="1">
      <alignment vertical="center"/>
    </xf>
    <xf numFmtId="0" fontId="57" fillId="55" borderId="0" xfId="0" applyFont="1" applyFill="1" applyBorder="1" applyAlignment="1">
      <alignment vertical="center" wrapText="1"/>
    </xf>
    <xf numFmtId="0" fontId="58" fillId="55" borderId="0" xfId="0" applyFont="1" applyFill="1" applyAlignment="1">
      <alignment/>
    </xf>
    <xf numFmtId="4" fontId="59" fillId="55" borderId="0" xfId="0" applyNumberFormat="1" applyFont="1" applyFill="1" applyBorder="1" applyAlignment="1">
      <alignment vertical="center"/>
    </xf>
    <xf numFmtId="43" fontId="8" fillId="0" borderId="19" xfId="129" applyFont="1" applyBorder="1" applyAlignment="1">
      <alignment horizontal="center" vertical="center" wrapText="1"/>
    </xf>
    <xf numFmtId="43" fontId="8" fillId="0" borderId="0" xfId="129" applyFont="1" applyAlignment="1">
      <alignment horizontal="right" vertical="center"/>
    </xf>
    <xf numFmtId="4" fontId="8" fillId="55" borderId="19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55" borderId="23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ZV1PIV98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ечание 3" xfId="117"/>
    <cellStyle name="Примечание 4" xfId="118"/>
    <cellStyle name="Примечание 5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3" sqref="A3:K3"/>
    </sheetView>
  </sheetViews>
  <sheetFormatPr defaultColWidth="8.8515625" defaultRowHeight="15"/>
  <cols>
    <col min="1" max="1" width="69.8515625" style="40" customWidth="1"/>
    <col min="2" max="2" width="14.140625" style="41" hidden="1" customWidth="1"/>
    <col min="3" max="3" width="10.7109375" style="41" hidden="1" customWidth="1"/>
    <col min="4" max="4" width="16.421875" style="1" customWidth="1"/>
    <col min="5" max="5" width="8.421875" style="1" hidden="1" customWidth="1"/>
    <col min="6" max="6" width="25.140625" style="36" customWidth="1"/>
    <col min="7" max="7" width="27.140625" style="63" customWidth="1"/>
    <col min="8" max="8" width="25.28125" style="68" customWidth="1"/>
    <col min="9" max="9" width="16.57421875" style="42" customWidth="1"/>
    <col min="10" max="10" width="22.57421875" style="1" customWidth="1"/>
    <col min="11" max="11" width="22.140625" style="54" customWidth="1"/>
    <col min="12" max="12" width="13.140625" style="1" customWidth="1"/>
    <col min="13" max="16384" width="8.8515625" style="1" customWidth="1"/>
  </cols>
  <sheetData>
    <row r="1" spans="1:11" s="22" customFormat="1" ht="22.5">
      <c r="A1" s="29"/>
      <c r="B1" s="30"/>
      <c r="C1" s="30"/>
      <c r="D1" s="31"/>
      <c r="E1" s="31"/>
      <c r="F1" s="32"/>
      <c r="G1" s="61"/>
      <c r="H1" s="33"/>
      <c r="I1" s="34"/>
      <c r="J1" s="33"/>
      <c r="K1" s="50"/>
    </row>
    <row r="2" spans="1:11" ht="22.5" customHeight="1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2.5">
      <c r="A3" s="70" t="s">
        <v>50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3.25">
      <c r="A4" s="23"/>
      <c r="B4" s="23"/>
      <c r="C4" s="23"/>
      <c r="D4" s="23"/>
      <c r="E4" s="23"/>
      <c r="F4" s="24"/>
      <c r="G4" s="62"/>
      <c r="H4" s="23"/>
      <c r="I4" s="27"/>
      <c r="J4" s="23" t="s">
        <v>29</v>
      </c>
      <c r="K4" s="51"/>
    </row>
    <row r="5" spans="1:11" ht="21" customHeight="1">
      <c r="A5" s="71" t="s">
        <v>0</v>
      </c>
      <c r="B5" s="73" t="s">
        <v>21</v>
      </c>
      <c r="C5" s="73" t="s">
        <v>22</v>
      </c>
      <c r="D5" s="73" t="s">
        <v>1</v>
      </c>
      <c r="E5" s="73" t="s">
        <v>2</v>
      </c>
      <c r="F5" s="75" t="s">
        <v>3</v>
      </c>
      <c r="G5" s="76"/>
      <c r="H5" s="77" t="s">
        <v>4</v>
      </c>
      <c r="I5" s="78"/>
      <c r="J5" s="79" t="s">
        <v>5</v>
      </c>
      <c r="K5" s="81" t="s">
        <v>33</v>
      </c>
    </row>
    <row r="6" spans="1:11" ht="40.5">
      <c r="A6" s="72"/>
      <c r="B6" s="74"/>
      <c r="C6" s="74"/>
      <c r="D6" s="74"/>
      <c r="E6" s="74"/>
      <c r="F6" s="17" t="s">
        <v>6</v>
      </c>
      <c r="G6" s="17" t="s">
        <v>48</v>
      </c>
      <c r="H6" s="18" t="s">
        <v>7</v>
      </c>
      <c r="I6" s="3" t="s">
        <v>8</v>
      </c>
      <c r="J6" s="80"/>
      <c r="K6" s="82"/>
    </row>
    <row r="7" spans="1:11" ht="25.5">
      <c r="A7" s="83" t="s">
        <v>9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 ht="46.5">
      <c r="A8" s="4" t="s">
        <v>10</v>
      </c>
      <c r="B8" s="5" t="s">
        <v>11</v>
      </c>
      <c r="C8" s="5" t="s">
        <v>12</v>
      </c>
      <c r="D8" s="6">
        <v>41020100</v>
      </c>
      <c r="E8" s="6"/>
      <c r="F8" s="16">
        <v>252482100</v>
      </c>
      <c r="G8" s="16">
        <v>63120600</v>
      </c>
      <c r="H8" s="16">
        <v>63120600</v>
      </c>
      <c r="I8" s="25">
        <f aca="true" t="shared" si="0" ref="I8:I22">H8/G8*100</f>
        <v>100</v>
      </c>
      <c r="J8" s="7">
        <f aca="true" t="shared" si="1" ref="J8:J14">G8-H8</f>
        <v>0</v>
      </c>
      <c r="K8" s="47"/>
    </row>
    <row r="9" spans="1:12" ht="81">
      <c r="A9" s="19" t="s">
        <v>13</v>
      </c>
      <c r="B9" s="20" t="s">
        <v>14</v>
      </c>
      <c r="C9" s="20" t="s">
        <v>12</v>
      </c>
      <c r="D9" s="6">
        <v>41020200</v>
      </c>
      <c r="E9" s="10" t="s">
        <v>15</v>
      </c>
      <c r="F9" s="15">
        <v>114236400</v>
      </c>
      <c r="G9" s="15">
        <v>28558500</v>
      </c>
      <c r="H9" s="65">
        <v>28558500</v>
      </c>
      <c r="I9" s="25">
        <f t="shared" si="0"/>
        <v>100</v>
      </c>
      <c r="J9" s="7">
        <f t="shared" si="1"/>
        <v>0</v>
      </c>
      <c r="K9" s="47"/>
      <c r="L9" s="66"/>
    </row>
    <row r="10" spans="1:11" ht="60.75" hidden="1">
      <c r="A10" s="19" t="s">
        <v>43</v>
      </c>
      <c r="B10" s="20"/>
      <c r="C10" s="20"/>
      <c r="D10" s="6">
        <v>41021100</v>
      </c>
      <c r="E10" s="10"/>
      <c r="F10" s="15"/>
      <c r="G10" s="15"/>
      <c r="H10" s="60"/>
      <c r="I10" s="25" t="e">
        <f t="shared" si="0"/>
        <v>#DIV/0!</v>
      </c>
      <c r="J10" s="7">
        <f t="shared" si="1"/>
        <v>0</v>
      </c>
      <c r="K10" s="47"/>
    </row>
    <row r="11" spans="1:11" ht="60.75" hidden="1">
      <c r="A11" s="14" t="s">
        <v>34</v>
      </c>
      <c r="B11" s="20"/>
      <c r="C11" s="20"/>
      <c r="D11" s="6">
        <v>41030500</v>
      </c>
      <c r="E11" s="10"/>
      <c r="F11" s="15"/>
      <c r="G11" s="15"/>
      <c r="H11" s="67"/>
      <c r="I11" s="25" t="e">
        <f t="shared" si="0"/>
        <v>#DIV/0!</v>
      </c>
      <c r="J11" s="7">
        <f t="shared" si="1"/>
        <v>0</v>
      </c>
      <c r="K11" s="44"/>
    </row>
    <row r="12" spans="1:11" ht="60.75" hidden="1">
      <c r="A12" s="14" t="s">
        <v>32</v>
      </c>
      <c r="B12" s="21"/>
      <c r="C12" s="21"/>
      <c r="D12" s="6">
        <v>41032300</v>
      </c>
      <c r="E12" s="13"/>
      <c r="F12" s="2"/>
      <c r="G12" s="15"/>
      <c r="H12" s="67"/>
      <c r="I12" s="25" t="e">
        <f t="shared" si="0"/>
        <v>#DIV/0!</v>
      </c>
      <c r="J12" s="7">
        <f t="shared" si="1"/>
        <v>0</v>
      </c>
      <c r="K12" s="44"/>
    </row>
    <row r="13" spans="1:11" ht="121.5" hidden="1">
      <c r="A13" s="59" t="s">
        <v>45</v>
      </c>
      <c r="B13" s="58"/>
      <c r="C13" s="58"/>
      <c r="D13" s="6">
        <v>41021300</v>
      </c>
      <c r="E13" s="13"/>
      <c r="F13" s="2"/>
      <c r="G13" s="15"/>
      <c r="H13" s="67"/>
      <c r="I13" s="25" t="e">
        <f t="shared" si="0"/>
        <v>#DIV/0!</v>
      </c>
      <c r="J13" s="7">
        <f t="shared" si="1"/>
        <v>0</v>
      </c>
      <c r="K13" s="44"/>
    </row>
    <row r="14" spans="1:11" ht="101.25">
      <c r="A14" s="19" t="s">
        <v>49</v>
      </c>
      <c r="B14" s="58"/>
      <c r="C14" s="58"/>
      <c r="D14" s="6">
        <v>41021400</v>
      </c>
      <c r="E14" s="13"/>
      <c r="F14" s="15">
        <v>1951800</v>
      </c>
      <c r="G14" s="15">
        <f>162700+162700+162700</f>
        <v>488100</v>
      </c>
      <c r="H14" s="67">
        <v>488100</v>
      </c>
      <c r="I14" s="25">
        <f t="shared" si="0"/>
        <v>100</v>
      </c>
      <c r="J14" s="7">
        <f t="shared" si="1"/>
        <v>0</v>
      </c>
      <c r="K14" s="44"/>
    </row>
    <row r="15" spans="1:11" ht="60.75">
      <c r="A15" s="4" t="s">
        <v>46</v>
      </c>
      <c r="B15" s="5"/>
      <c r="C15" s="5"/>
      <c r="D15" s="6">
        <v>41033000</v>
      </c>
      <c r="E15" s="6"/>
      <c r="F15" s="15">
        <f>37369200+6832400</f>
        <v>44201600</v>
      </c>
      <c r="G15" s="15">
        <v>13295100</v>
      </c>
      <c r="H15" s="60">
        <v>13295100</v>
      </c>
      <c r="I15" s="25">
        <f t="shared" si="0"/>
        <v>100</v>
      </c>
      <c r="J15" s="7">
        <f>G15-H15-K15</f>
        <v>0</v>
      </c>
      <c r="K15" s="44"/>
    </row>
    <row r="16" spans="1:11" ht="81" hidden="1">
      <c r="A16" s="4" t="s">
        <v>42</v>
      </c>
      <c r="B16" s="5"/>
      <c r="C16" s="5"/>
      <c r="D16" s="6">
        <v>41033400</v>
      </c>
      <c r="E16" s="6"/>
      <c r="F16" s="15"/>
      <c r="G16" s="36"/>
      <c r="H16" s="60"/>
      <c r="I16" s="25" t="e">
        <f t="shared" si="0"/>
        <v>#DIV/0!</v>
      </c>
      <c r="J16" s="7">
        <f aca="true" t="shared" si="2" ref="J16:J26">G16-H16</f>
        <v>0</v>
      </c>
      <c r="K16" s="44"/>
    </row>
    <row r="17" spans="1:11" ht="60.75" hidden="1">
      <c r="A17" s="4" t="s">
        <v>38</v>
      </c>
      <c r="B17" s="5"/>
      <c r="C17" s="5"/>
      <c r="D17" s="6">
        <v>41033800</v>
      </c>
      <c r="E17" s="6"/>
      <c r="F17" s="15"/>
      <c r="G17" s="15"/>
      <c r="H17" s="60"/>
      <c r="I17" s="25" t="e">
        <f t="shared" si="0"/>
        <v>#DIV/0!</v>
      </c>
      <c r="J17" s="7">
        <f t="shared" si="2"/>
        <v>0</v>
      </c>
      <c r="K17" s="44"/>
    </row>
    <row r="18" spans="1:11" ht="46.5">
      <c r="A18" s="4" t="s">
        <v>16</v>
      </c>
      <c r="B18" s="5" t="s">
        <v>17</v>
      </c>
      <c r="C18" s="5" t="s">
        <v>12</v>
      </c>
      <c r="D18" s="6">
        <v>41033900</v>
      </c>
      <c r="E18" s="6"/>
      <c r="F18" s="15">
        <v>153134800</v>
      </c>
      <c r="G18" s="15">
        <v>35908900</v>
      </c>
      <c r="H18" s="60">
        <v>35908900</v>
      </c>
      <c r="I18" s="25">
        <f t="shared" si="0"/>
        <v>100</v>
      </c>
      <c r="J18" s="7">
        <f t="shared" si="2"/>
        <v>0</v>
      </c>
      <c r="K18" s="47"/>
    </row>
    <row r="19" spans="1:11" ht="60.75" hidden="1">
      <c r="A19" s="14" t="s">
        <v>31</v>
      </c>
      <c r="B19" s="5"/>
      <c r="C19" s="5"/>
      <c r="D19" s="6">
        <v>41034500</v>
      </c>
      <c r="E19" s="10"/>
      <c r="F19" s="15"/>
      <c r="G19" s="15"/>
      <c r="H19" s="60"/>
      <c r="I19" s="25" t="e">
        <f t="shared" si="0"/>
        <v>#DIV/0!</v>
      </c>
      <c r="J19" s="7">
        <f t="shared" si="2"/>
        <v>0</v>
      </c>
      <c r="K19" s="47"/>
    </row>
    <row r="20" spans="1:11" ht="60.75" hidden="1">
      <c r="A20" s="14" t="s">
        <v>40</v>
      </c>
      <c r="B20" s="5"/>
      <c r="C20" s="5"/>
      <c r="D20" s="6">
        <v>41035300</v>
      </c>
      <c r="E20" s="10"/>
      <c r="F20" s="15"/>
      <c r="G20" s="15"/>
      <c r="H20" s="60"/>
      <c r="I20" s="25" t="e">
        <f t="shared" si="0"/>
        <v>#DIV/0!</v>
      </c>
      <c r="J20" s="7">
        <f t="shared" si="2"/>
        <v>0</v>
      </c>
      <c r="K20" s="47"/>
    </row>
    <row r="21" spans="1:11" ht="60.75">
      <c r="A21" s="14" t="s">
        <v>28</v>
      </c>
      <c r="B21" s="9" t="s">
        <v>26</v>
      </c>
      <c r="C21" s="9" t="s">
        <v>27</v>
      </c>
      <c r="D21" s="6">
        <v>41035400</v>
      </c>
      <c r="E21" s="10"/>
      <c r="F21" s="15">
        <v>10099700</v>
      </c>
      <c r="G21" s="15">
        <v>2524800</v>
      </c>
      <c r="H21" s="60">
        <v>2524800</v>
      </c>
      <c r="I21" s="25">
        <f t="shared" si="0"/>
        <v>100</v>
      </c>
      <c r="J21" s="7">
        <f t="shared" si="2"/>
        <v>0</v>
      </c>
      <c r="K21" s="47"/>
    </row>
    <row r="22" spans="1:11" ht="101.25">
      <c r="A22" s="52" t="s">
        <v>47</v>
      </c>
      <c r="B22" s="9" t="s">
        <v>26</v>
      </c>
      <c r="C22" s="9" t="s">
        <v>27</v>
      </c>
      <c r="D22" s="6">
        <v>41035600</v>
      </c>
      <c r="E22" s="10"/>
      <c r="F22" s="15">
        <f>883600+6338200</f>
        <v>7221800</v>
      </c>
      <c r="G22" s="15">
        <v>0</v>
      </c>
      <c r="H22" s="60"/>
      <c r="I22" s="25" t="e">
        <f t="shared" si="0"/>
        <v>#DIV/0!</v>
      </c>
      <c r="J22" s="7">
        <f t="shared" si="2"/>
        <v>0</v>
      </c>
      <c r="K22" s="44"/>
    </row>
    <row r="23" spans="1:11" ht="60.75" hidden="1">
      <c r="A23" s="14" t="s">
        <v>37</v>
      </c>
      <c r="B23" s="9"/>
      <c r="C23" s="9"/>
      <c r="D23" s="6">
        <v>41036100</v>
      </c>
      <c r="E23" s="10"/>
      <c r="F23" s="15"/>
      <c r="G23" s="15"/>
      <c r="H23" s="7"/>
      <c r="I23" s="25" t="e">
        <f>H23/#REF!*100</f>
        <v>#REF!</v>
      </c>
      <c r="J23" s="7">
        <f t="shared" si="2"/>
        <v>0</v>
      </c>
      <c r="K23" s="44"/>
    </row>
    <row r="24" spans="1:11" ht="60.75" hidden="1">
      <c r="A24" s="14" t="s">
        <v>36</v>
      </c>
      <c r="B24" s="9"/>
      <c r="C24" s="9"/>
      <c r="D24" s="6">
        <v>41036400</v>
      </c>
      <c r="E24" s="10"/>
      <c r="F24" s="15"/>
      <c r="G24" s="15"/>
      <c r="H24" s="7"/>
      <c r="I24" s="25" t="e">
        <f>H24/#REF!*100</f>
        <v>#REF!</v>
      </c>
      <c r="J24" s="7">
        <f t="shared" si="2"/>
        <v>0</v>
      </c>
      <c r="K24" s="44"/>
    </row>
    <row r="25" spans="1:11" ht="40.5" hidden="1">
      <c r="A25" s="14" t="s">
        <v>39</v>
      </c>
      <c r="B25" s="9"/>
      <c r="C25" s="9"/>
      <c r="D25" s="6">
        <v>41037000</v>
      </c>
      <c r="E25" s="10"/>
      <c r="F25" s="15"/>
      <c r="G25" s="15"/>
      <c r="H25" s="7"/>
      <c r="I25" s="25" t="e">
        <f>H25/#REF!*100</f>
        <v>#REF!</v>
      </c>
      <c r="J25" s="7">
        <f t="shared" si="2"/>
        <v>0</v>
      </c>
      <c r="K25" s="44"/>
    </row>
    <row r="26" spans="1:11" ht="81" hidden="1">
      <c r="A26" s="14" t="s">
        <v>35</v>
      </c>
      <c r="B26" s="9"/>
      <c r="C26" s="9"/>
      <c r="D26" s="6">
        <v>41037200</v>
      </c>
      <c r="E26" s="10"/>
      <c r="F26" s="15"/>
      <c r="G26" s="15"/>
      <c r="H26" s="7"/>
      <c r="I26" s="25" t="e">
        <f>H26/#REF!*100</f>
        <v>#REF!</v>
      </c>
      <c r="J26" s="7">
        <f t="shared" si="2"/>
        <v>0</v>
      </c>
      <c r="K26" s="44"/>
    </row>
    <row r="27" spans="1:11" ht="60.75" hidden="1">
      <c r="A27" s="14" t="s">
        <v>41</v>
      </c>
      <c r="B27" s="9"/>
      <c r="C27" s="9"/>
      <c r="D27" s="6">
        <v>41039100</v>
      </c>
      <c r="E27" s="10"/>
      <c r="F27" s="15"/>
      <c r="G27" s="15"/>
      <c r="H27" s="7"/>
      <c r="I27" s="25" t="e">
        <f>H27/#REF!*100</f>
        <v>#REF!</v>
      </c>
      <c r="J27" s="7" t="e">
        <f>#REF!-H27-K27</f>
        <v>#REF!</v>
      </c>
      <c r="K27" s="44"/>
    </row>
    <row r="28" spans="1:11" s="22" customFormat="1" ht="40.5">
      <c r="A28" s="11" t="s">
        <v>23</v>
      </c>
      <c r="B28" s="12"/>
      <c r="C28" s="12"/>
      <c r="D28" s="13"/>
      <c r="E28" s="13"/>
      <c r="F28" s="2">
        <f>SUM(F8:F22)</f>
        <v>583328200</v>
      </c>
      <c r="G28" s="2">
        <f>SUM(G8:G22)</f>
        <v>143896000</v>
      </c>
      <c r="H28" s="2">
        <f>SUM(H8:H22)</f>
        <v>143896000</v>
      </c>
      <c r="I28" s="26">
        <f>H28/G28*100</f>
        <v>100</v>
      </c>
      <c r="J28" s="2">
        <f>SUM(J8:J22)</f>
        <v>0</v>
      </c>
      <c r="K28" s="8">
        <f>SUM(K8:K27)</f>
        <v>0</v>
      </c>
    </row>
    <row r="29" spans="1:11" ht="25.5">
      <c r="A29" s="83" t="s">
        <v>18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60.75" hidden="1">
      <c r="A30" s="4" t="s">
        <v>30</v>
      </c>
      <c r="B30" s="5"/>
      <c r="C30" s="5"/>
      <c r="D30" s="6">
        <v>41033000</v>
      </c>
      <c r="E30" s="46"/>
      <c r="F30" s="46"/>
      <c r="G30" s="57"/>
      <c r="H30" s="45"/>
      <c r="I30" s="25" t="e">
        <f>H30/#REF!*100</f>
        <v>#REF!</v>
      </c>
      <c r="J30" s="7" t="e">
        <f>#REF!-H30-K30</f>
        <v>#REF!</v>
      </c>
      <c r="K30" s="49"/>
    </row>
    <row r="31" spans="1:11" ht="60.75" hidden="1">
      <c r="A31" s="14" t="s">
        <v>44</v>
      </c>
      <c r="B31" s="9"/>
      <c r="C31" s="9"/>
      <c r="D31" s="6">
        <v>41036600</v>
      </c>
      <c r="E31" s="10"/>
      <c r="F31" s="15"/>
      <c r="G31" s="56"/>
      <c r="H31" s="45"/>
      <c r="I31" s="25" t="e">
        <f>H31/G31*100</f>
        <v>#DIV/0!</v>
      </c>
      <c r="J31" s="7">
        <f>G31-H31</f>
        <v>0</v>
      </c>
      <c r="K31" s="53"/>
    </row>
    <row r="32" spans="1:11" ht="121.5">
      <c r="A32" s="4" t="s">
        <v>19</v>
      </c>
      <c r="B32" s="9" t="s">
        <v>20</v>
      </c>
      <c r="C32" s="28">
        <v>3220</v>
      </c>
      <c r="D32" s="6">
        <v>41037300</v>
      </c>
      <c r="E32" s="6"/>
      <c r="F32" s="15">
        <f>49561700+198247000</f>
        <v>247808700</v>
      </c>
      <c r="G32" s="15">
        <v>56251800</v>
      </c>
      <c r="H32" s="7">
        <v>56251800</v>
      </c>
      <c r="I32" s="25">
        <f>H32/G32*100</f>
        <v>100</v>
      </c>
      <c r="J32" s="7">
        <f>G32-H32</f>
        <v>0</v>
      </c>
      <c r="K32" s="48"/>
    </row>
    <row r="33" spans="1:11" s="22" customFormat="1" ht="40.5">
      <c r="A33" s="11" t="s">
        <v>24</v>
      </c>
      <c r="B33" s="12"/>
      <c r="C33" s="12"/>
      <c r="D33" s="13"/>
      <c r="E33" s="13"/>
      <c r="F33" s="2">
        <f>SUM(F32:F32)</f>
        <v>247808700</v>
      </c>
      <c r="G33" s="2">
        <f>SUM(G30:G32)</f>
        <v>56251800</v>
      </c>
      <c r="H33" s="2">
        <f>SUM(H30:H32)</f>
        <v>56251800</v>
      </c>
      <c r="I33" s="26">
        <f>H33/G33*100</f>
        <v>100</v>
      </c>
      <c r="J33" s="2">
        <f>SUM(J31:J32)</f>
        <v>0</v>
      </c>
      <c r="K33" s="8">
        <f>SUM(K30:K32)</f>
        <v>0</v>
      </c>
    </row>
    <row r="34" spans="1:11" s="22" customFormat="1" ht="40.5">
      <c r="A34" s="11" t="s">
        <v>25</v>
      </c>
      <c r="B34" s="12"/>
      <c r="C34" s="12"/>
      <c r="D34" s="13"/>
      <c r="E34" s="13"/>
      <c r="F34" s="2">
        <f>F28+F33</f>
        <v>831136900</v>
      </c>
      <c r="G34" s="2">
        <f>G28+G33</f>
        <v>200147800</v>
      </c>
      <c r="H34" s="8">
        <f>H28+H33</f>
        <v>200147800</v>
      </c>
      <c r="I34" s="26">
        <f>H34/G34*100</f>
        <v>100</v>
      </c>
      <c r="J34" s="8">
        <f>J28+J33</f>
        <v>0</v>
      </c>
      <c r="K34" s="8">
        <f>K28+K33</f>
        <v>0</v>
      </c>
    </row>
    <row r="35" spans="1:10" ht="23.25">
      <c r="A35" s="29"/>
      <c r="B35" s="30"/>
      <c r="C35" s="30"/>
      <c r="D35" s="37"/>
      <c r="E35" s="37"/>
      <c r="F35" s="35"/>
      <c r="G35" s="64"/>
      <c r="H35" s="38"/>
      <c r="I35" s="39"/>
      <c r="J35" s="38"/>
    </row>
    <row r="36" spans="1:10" ht="23.25">
      <c r="A36" s="29"/>
      <c r="B36" s="30"/>
      <c r="C36" s="30"/>
      <c r="D36" s="37"/>
      <c r="E36" s="37"/>
      <c r="F36" s="35"/>
      <c r="G36" s="64"/>
      <c r="H36" s="38"/>
      <c r="I36" s="39"/>
      <c r="J36" s="38"/>
    </row>
    <row r="37" spans="1:10" ht="23.25">
      <c r="A37" s="29"/>
      <c r="B37" s="30"/>
      <c r="C37" s="30"/>
      <c r="D37" s="37"/>
      <c r="E37" s="37"/>
      <c r="F37" s="35"/>
      <c r="G37" s="64"/>
      <c r="H37" s="38"/>
      <c r="I37" s="39"/>
      <c r="J37" s="38"/>
    </row>
    <row r="38" spans="1:10" ht="23.25">
      <c r="A38" s="29"/>
      <c r="B38" s="30"/>
      <c r="C38" s="30"/>
      <c r="D38" s="37"/>
      <c r="E38" s="37"/>
      <c r="F38" s="35"/>
      <c r="G38" s="64"/>
      <c r="H38" s="38"/>
      <c r="I38" s="39"/>
      <c r="J38" s="38"/>
    </row>
    <row r="39" spans="1:10" ht="23.25">
      <c r="A39" s="29"/>
      <c r="B39" s="30"/>
      <c r="C39" s="30"/>
      <c r="D39" s="37"/>
      <c r="E39" s="37"/>
      <c r="F39" s="35"/>
      <c r="G39" s="64"/>
      <c r="H39" s="38"/>
      <c r="I39" s="39"/>
      <c r="J39" s="38"/>
    </row>
    <row r="40" spans="1:10" ht="23.25">
      <c r="A40" s="29"/>
      <c r="B40" s="30"/>
      <c r="C40" s="30"/>
      <c r="D40" s="37"/>
      <c r="E40" s="37"/>
      <c r="F40" s="35"/>
      <c r="G40" s="64"/>
      <c r="H40" s="38"/>
      <c r="I40" s="39"/>
      <c r="J40" s="38"/>
    </row>
    <row r="41" spans="1:11" s="43" customFormat="1" ht="23.25">
      <c r="A41" s="40"/>
      <c r="B41" s="41"/>
      <c r="C41" s="41"/>
      <c r="D41" s="1"/>
      <c r="E41" s="1"/>
      <c r="F41" s="36"/>
      <c r="G41" s="63"/>
      <c r="H41" s="68"/>
      <c r="I41" s="42"/>
      <c r="J41" s="1"/>
      <c r="K41" s="55"/>
    </row>
  </sheetData>
  <sheetProtection/>
  <mergeCells count="13">
    <mergeCell ref="K5:K6"/>
    <mergeCell ref="A7:K7"/>
    <mergeCell ref="A29:K29"/>
    <mergeCell ref="A2:K2"/>
    <mergeCell ref="A3:K3"/>
    <mergeCell ref="A5:A6"/>
    <mergeCell ref="B5:B6"/>
    <mergeCell ref="C5:C6"/>
    <mergeCell ref="D5:D6"/>
    <mergeCell ref="E5:E6"/>
    <mergeCell ref="F5:G5"/>
    <mergeCell ref="H5:I5"/>
    <mergeCell ref="J5:J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2023-07-24T06:50:47Z</dcterms:modified>
  <cp:category/>
  <cp:version/>
  <cp:contentType/>
  <cp:contentStatus/>
</cp:coreProperties>
</file>