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0" windowWidth="12120" windowHeight="8020" tabRatio="497" activeTab="0"/>
  </bookViews>
  <sheets>
    <sheet name="01.10 обласний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<sst xmlns="http://schemas.openxmlformats.org/spreadsheetml/2006/main" count="61" uniqueCount="56">
  <si>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Назва</t>
  </si>
  <si>
    <t>КБКД</t>
  </si>
  <si>
    <t>ТКПК</t>
  </si>
  <si>
    <t>Виділеннні асигнування</t>
  </si>
  <si>
    <t>Надійшло з початку року</t>
  </si>
  <si>
    <t>Недоотримано з ДБ</t>
  </si>
  <si>
    <t>на рік</t>
  </si>
  <si>
    <t>Сума</t>
  </si>
  <si>
    <t>%</t>
  </si>
  <si>
    <t>Базова дотація</t>
  </si>
  <si>
    <t>351 1050</t>
  </si>
  <si>
    <t>2620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</si>
  <si>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</si>
  <si>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351 1060</t>
  </si>
  <si>
    <t>371 1930</t>
  </si>
  <si>
    <t>Освітня субвенція з державного бюджету місцевим бюджетам</t>
  </si>
  <si>
    <t>221 1190</t>
  </si>
  <si>
    <t>Спеціальний фонд</t>
  </si>
  <si>
    <t>Субвенція  з державного бюджету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</si>
  <si>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313 1090</t>
  </si>
  <si>
    <t>КПКВК</t>
  </si>
  <si>
    <t>КЕКВ</t>
  </si>
  <si>
    <t>В Ь О Г О   загальний фонд  ПО ОБЛАСНОМУ БЮДЖЕТУ</t>
  </si>
  <si>
    <t xml:space="preserve">В Ь О Г О  ПО ОБЛАСНОМУ БЮДЖЕТУ спеціальний фонд  </t>
  </si>
  <si>
    <t xml:space="preserve">Р А З О М  по ОБЛАСНОМУ БЮДЖЕТУ СУБВЕНЦІЙ  загального фонду та спецфонду </t>
  </si>
  <si>
    <t>221 1220</t>
  </si>
  <si>
    <t>2620, 3220</t>
  </si>
  <si>
    <t>Субвенція з державного бюджету місцевим бюджетам на надання державної підтримки особам з особливими освітніми потребами</t>
  </si>
  <si>
    <t>(грн. коп.)</t>
  </si>
  <si>
    <t>НАДХОДЖЕННЯ  ТРАНСФЕРТІВ З  ДЕРЖАВНОГО БЮДЖЕТУ  ДО  ОБЛАСНОГО БЮДЖЕТУ</t>
  </si>
  <si>
    <t>Субвенція з державного бюджету місцевим бюджетам на здійсненя підтримки окремих закладів та заходів у систелі охорони здоров"я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</si>
  <si>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</si>
  <si>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об"єктів соціально-культурної сфери</t>
  </si>
  <si>
    <t xml:space="preserve">Перераховано в ДБ </t>
  </si>
  <si>
    <t>Субвенція з державного бюджету на жилі приміщення для внутрішньо переміщених осіб, які захищали територіальну цілісність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</si>
  <si>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</si>
  <si>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на жилі приміщення для учасників бойових дій, на території інших держав</t>
  </si>
  <si>
    <t>Субвенція з державного бюджету на жилі приміщення для учасників бойових дій, на території Донецької і Луганської областей</t>
  </si>
  <si>
    <t>Субвенція з державного бюджету місцевим бюджетам на створення навчально-практичних центрів сучасної проф-тех освіти</t>
  </si>
  <si>
    <t>Субвенція з державного бюджету місцевим бюджетам на проведення виборів</t>
  </si>
  <si>
    <t>Субвенція з державного бюджету місцевим бюджетам на розроблення комплексних планів просторового розвитку територій ТГ</t>
  </si>
  <si>
    <t>Субвенція з державного бюджету місцевим бюджетам на реалізацію проектів ремонтно-реставраційнихробіт памяток культурної спадщини</t>
  </si>
  <si>
    <t>Субвенція з державного бюджету місцевим бюджетам на закупывлю опорними закладами охорони здоров"я послуг щодо проектування та встановлення кисневих станцій</t>
  </si>
  <si>
    <t>Додаткова дотація з державного бюджету місцевим бюджетам на оплату комунальних послуг в опалювальний період</t>
  </si>
  <si>
    <t>Субвенція з державного бюджету місцевим бюджетам на здійсненя підтримки окремих закладів та заходів у системі охорони здоров"я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</si>
  <si>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насильсьва та/або насильства за ознакою статі</t>
  </si>
  <si>
    <t>Додаткова дотація з державного бюджету місцевим бюджетам на здійснення повноважень органів МС на деокупованих, тимчасово окупованих та ін. територіях України, що зазнали негативного впливу від рф</t>
  </si>
  <si>
    <t>Субвенція з державного бюджету місцевим бюджетам на виконання заходів з проекту " Активні парки - локації здорової України"</t>
  </si>
  <si>
    <t>Субвенція з державного бюджету місцевим бюджетам на придбання шкільних автобусів</t>
  </si>
  <si>
    <t>Субвенція з державного бюджету місцевим бюджетам на облаштування безпечних умов у закладах загальної середньої освіти</t>
  </si>
  <si>
    <t>Субвенція з державного бюджету місцевим бюджетам на проектування, будівництво, модернізацію обєктів соціальної сфери, культурної спадщини, що мають вплив на життєдіяльність населення</t>
  </si>
  <si>
    <t>Субвенція з державного бюджету місцевим бюджетам на реалізаці. проектів, спрямованих на ліквідацію наслідків збройної агресії</t>
  </si>
  <si>
    <t>на січень - вересень 2023 року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</si>
  <si>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тг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</si>
  <si>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тг (Мінреінтеграції)</t>
  </si>
  <si>
    <t xml:space="preserve">                                       станом на 01 жовтня 2023 року                             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</si>
</sst>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₴_-;\-* #,##0.000_₴_-;_-* &quot;-&quot;??_₴_-;_-@_-"/>
    <numFmt numFmtId="187" formatCode="_-* #,##0.0000_₴_-;\-* #,##0.0000_₴_-;_-* &quot;-&quot;??_₴_-;_-@_-"/>
    <numFmt numFmtId="188" formatCode="0.000"/>
    <numFmt numFmtId="189" formatCode="#,##0.000"/>
    <numFmt numFmtId="190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3" borderId="0" applyNumberFormat="0" applyBorder="0" applyAlignment="0" applyProtection="0"/>
    <xf numFmtId="0" fontId="31" fillId="0" borderId="0">
      <alignment/>
      <protection/>
    </xf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43" borderId="0" applyNumberFormat="0" applyBorder="0" applyAlignment="0" applyProtection="0"/>
    <xf numFmtId="0" fontId="16" fillId="13" borderId="1" applyNumberFormat="0" applyAlignment="0" applyProtection="0"/>
    <xf numFmtId="0" fontId="35" fillId="44" borderId="2" applyNumberFormat="0" applyAlignment="0" applyProtection="0"/>
    <xf numFmtId="0" fontId="36" fillId="45" borderId="3" applyNumberFormat="0" applyAlignment="0" applyProtection="0"/>
    <xf numFmtId="0" fontId="37" fillId="45" borderId="2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7" borderId="0" applyNumberFormat="0" applyBorder="0" applyAlignment="0" applyProtection="0"/>
    <xf numFmtId="0" fontId="38" fillId="0" borderId="4" applyNumberFormat="0" applyFill="0" applyAlignment="0" applyProtection="0"/>
    <xf numFmtId="0" fontId="19" fillId="0" borderId="5" applyNumberFormat="0" applyFill="0" applyAlignment="0" applyProtection="0"/>
    <xf numFmtId="0" fontId="39" fillId="0" borderId="6" applyNumberFormat="0" applyFill="0" applyAlignment="0" applyProtection="0"/>
    <xf numFmtId="0" fontId="20" fillId="0" borderId="7" applyNumberFormat="0" applyFill="0" applyAlignment="0" applyProtection="0"/>
    <xf numFmtId="0" fontId="40" fillId="0" borderId="8" applyNumberFormat="0" applyFill="0" applyAlignment="0" applyProtection="0"/>
    <xf numFmtId="0" fontId="21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28" fillId="0" borderId="10" applyNumberFormat="0" applyFill="0" applyAlignment="0" applyProtection="0"/>
    <xf numFmtId="0" fontId="41" fillId="0" borderId="11" applyNumberFormat="0" applyFill="0" applyAlignment="0" applyProtection="0"/>
    <xf numFmtId="0" fontId="23" fillId="46" borderId="12" applyNumberFormat="0" applyAlignment="0" applyProtection="0"/>
    <xf numFmtId="0" fontId="42" fillId="47" borderId="13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8" borderId="0" applyNumberFormat="0" applyBorder="0" applyAlignment="0" applyProtection="0"/>
    <xf numFmtId="0" fontId="18" fillId="49" borderId="1" applyNumberFormat="0" applyAlignment="0" applyProtection="0"/>
    <xf numFmtId="0" fontId="31" fillId="0" borderId="0">
      <alignment/>
      <protection/>
    </xf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45" fillId="50" borderId="0" applyNumberFormat="0" applyBorder="0" applyAlignment="0" applyProtection="0"/>
    <xf numFmtId="0" fontId="26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51" borderId="15" applyNumberFormat="0" applyFont="0" applyAlignment="0" applyProtection="0"/>
    <xf numFmtId="0" fontId="1" fillId="52" borderId="16" applyNumberFormat="0" applyFont="0" applyAlignment="0" applyProtection="0"/>
    <xf numFmtId="0" fontId="0" fillId="51" borderId="15" applyNumberFormat="0" applyFont="0" applyAlignment="0" applyProtection="0"/>
    <xf numFmtId="0" fontId="0" fillId="51" borderId="15" applyNumberFormat="0" applyFont="0" applyAlignment="0" applyProtection="0"/>
    <xf numFmtId="0" fontId="0" fillId="51" borderId="15" applyNumberFormat="0" applyFont="0" applyAlignment="0" applyProtection="0"/>
    <xf numFmtId="0" fontId="31" fillId="52" borderId="16" applyNumberFormat="0" applyFont="0" applyAlignment="0" applyProtection="0"/>
    <xf numFmtId="9" fontId="1" fillId="0" borderId="0" applyFont="0" applyFill="0" applyBorder="0" applyAlignment="0" applyProtection="0"/>
    <xf numFmtId="0" fontId="17" fillId="49" borderId="17" applyNumberFormat="0" applyAlignment="0" applyProtection="0"/>
    <xf numFmtId="0" fontId="47" fillId="0" borderId="18" applyNumberFormat="0" applyFill="0" applyAlignment="0" applyProtection="0"/>
    <xf numFmtId="0" fontId="25" fillId="53" borderId="0" applyNumberFormat="0" applyBorder="0" applyAlignment="0" applyProtection="0"/>
    <xf numFmtId="0" fontId="33" fillId="0" borderId="0">
      <alignment/>
      <protection/>
    </xf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54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4" fontId="2" fillId="55" borderId="19" xfId="0" applyNumberFormat="1" applyFont="1" applyFill="1" applyBorder="1" applyAlignment="1">
      <alignment vertical="center"/>
    </xf>
    <xf numFmtId="180" fontId="6" fillId="0" borderId="19" xfId="0" applyNumberFormat="1" applyFont="1" applyFill="1" applyBorder="1" applyAlignment="1">
      <alignment horizontal="center" vertical="center" wrapText="1"/>
    </xf>
    <xf numFmtId="0" fontId="6" fillId="0" borderId="19" xfId="109" applyFont="1" applyFill="1" applyBorder="1" applyAlignment="1" applyProtection="1">
      <alignment horizontal="left" vertical="center" wrapText="1"/>
      <protection/>
    </xf>
    <xf numFmtId="49" fontId="8" fillId="0" borderId="19" xfId="109" applyNumberFormat="1" applyFont="1" applyFill="1" applyBorder="1" applyAlignment="1" applyProtection="1">
      <alignment horizontal="right" vertical="center" wrapText="1"/>
      <protection/>
    </xf>
    <xf numFmtId="0" fontId="8" fillId="0" borderId="19" xfId="0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horizontal="right" vertical="center" wrapText="1"/>
    </xf>
    <xf numFmtId="49" fontId="9" fillId="0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4" fontId="8" fillId="55" borderId="19" xfId="0" applyNumberFormat="1" applyFont="1" applyFill="1" applyBorder="1" applyAlignment="1">
      <alignment vertical="center"/>
    </xf>
    <xf numFmtId="4" fontId="8" fillId="55" borderId="19" xfId="0" applyNumberFormat="1" applyFont="1" applyFill="1" applyBorder="1" applyAlignment="1">
      <alignment vertical="center" wrapText="1"/>
    </xf>
    <xf numFmtId="0" fontId="6" fillId="55" borderId="19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0" fontId="6" fillId="0" borderId="19" xfId="109" applyFont="1" applyFill="1" applyBorder="1" applyAlignment="1" applyProtection="1">
      <alignment horizontal="left" vertical="center" wrapText="1"/>
      <protection locked="0"/>
    </xf>
    <xf numFmtId="49" fontId="8" fillId="0" borderId="19" xfId="109" applyNumberFormat="1" applyFont="1" applyFill="1" applyBorder="1" applyAlignment="1" applyProtection="1">
      <alignment horizontal="right" vertical="center" wrapText="1"/>
      <protection locked="0"/>
    </xf>
    <xf numFmtId="49" fontId="2" fillId="0" borderId="19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55" borderId="0" xfId="0" applyFont="1" applyFill="1" applyBorder="1" applyAlignment="1">
      <alignment vertical="center" wrapText="1"/>
    </xf>
    <xf numFmtId="180" fontId="8" fillId="0" borderId="19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9" xfId="109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4" fontId="12" fillId="55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horizontal="center" vertical="center"/>
    </xf>
    <xf numFmtId="4" fontId="11" fillId="55" borderId="0" xfId="0" applyNumberFormat="1" applyFont="1" applyFill="1" applyBorder="1" applyAlignment="1">
      <alignment vertical="center"/>
    </xf>
    <xf numFmtId="0" fontId="7" fillId="55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18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" fontId="8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 wrapText="1"/>
    </xf>
    <xf numFmtId="0" fontId="6" fillId="0" borderId="19" xfId="0" applyFont="1" applyFill="1" applyBorder="1" applyAlignment="1">
      <alignment/>
    </xf>
    <xf numFmtId="0" fontId="6" fillId="0" borderId="19" xfId="108" applyFont="1" applyBorder="1" applyAlignment="1">
      <alignment vertical="center" wrapText="1"/>
      <protection/>
    </xf>
    <xf numFmtId="4" fontId="8" fillId="0" borderId="19" xfId="0" applyNumberFormat="1" applyFont="1" applyFill="1" applyBorder="1" applyAlignment="1">
      <alignment horizontal="center" vertical="center"/>
    </xf>
    <xf numFmtId="4" fontId="8" fillId="55" borderId="19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 wrapText="1"/>
    </xf>
    <xf numFmtId="43" fontId="8" fillId="0" borderId="19" xfId="131" applyFont="1" applyBorder="1" applyAlignment="1">
      <alignment horizontal="center" vertical="center" wrapText="1"/>
    </xf>
    <xf numFmtId="43" fontId="8" fillId="0" borderId="19" xfId="131" applyFont="1" applyFill="1" applyBorder="1" applyAlignment="1">
      <alignment horizontal="right" vertical="center"/>
    </xf>
    <xf numFmtId="43" fontId="8" fillId="0" borderId="19" xfId="131" applyFont="1" applyFill="1" applyBorder="1" applyAlignment="1">
      <alignment horizontal="center" vertical="center" wrapText="1"/>
    </xf>
    <xf numFmtId="190" fontId="8" fillId="0" borderId="19" xfId="131" applyNumberFormat="1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55" borderId="23" xfId="0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0" fontId="6" fillId="55" borderId="20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_ZV1PIV98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ечание 2" xfId="116"/>
    <cellStyle name="Примечание 3" xfId="117"/>
    <cellStyle name="Примечание 4" xfId="118"/>
    <cellStyle name="Примечание 5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передження" xfId="126"/>
    <cellStyle name="Текст пояснення" xfId="127"/>
    <cellStyle name="Текст предупреждения" xfId="128"/>
    <cellStyle name="Comma" xfId="129"/>
    <cellStyle name="Comma [0]" xfId="130"/>
    <cellStyle name="Финансовый 2" xfId="131"/>
    <cellStyle name="Хороший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6" zoomScaleNormal="86" zoomScalePageLayoutView="0" workbookViewId="0" topLeftCell="A1">
      <selection activeCell="H9" sqref="H9"/>
    </sheetView>
  </sheetViews>
  <sheetFormatPr defaultColWidth="8.8515625" defaultRowHeight="15"/>
  <cols>
    <col min="1" max="1" width="69.8515625" style="40" customWidth="1"/>
    <col min="2" max="2" width="14.140625" style="41" hidden="1" customWidth="1"/>
    <col min="3" max="3" width="10.57421875" style="41" hidden="1" customWidth="1"/>
    <col min="4" max="4" width="16.421875" style="1" customWidth="1"/>
    <col min="5" max="5" width="8.421875" style="1" hidden="1" customWidth="1"/>
    <col min="6" max="6" width="27.8515625" style="36" customWidth="1"/>
    <col min="7" max="7" width="33.421875" style="36" customWidth="1"/>
    <col min="8" max="8" width="29.57421875" style="60" customWidth="1"/>
    <col min="9" max="9" width="19.00390625" style="42" customWidth="1"/>
    <col min="10" max="10" width="29.421875" style="1" customWidth="1"/>
    <col min="11" max="11" width="17.8515625" style="54" customWidth="1"/>
    <col min="12" max="12" width="13.140625" style="1" customWidth="1"/>
    <col min="13" max="16384" width="8.8515625" style="1" customWidth="1"/>
  </cols>
  <sheetData>
    <row r="1" spans="1:11" s="22" customFormat="1" ht="22.5">
      <c r="A1" s="29"/>
      <c r="B1" s="30"/>
      <c r="C1" s="30"/>
      <c r="D1" s="31"/>
      <c r="E1" s="31"/>
      <c r="F1" s="32"/>
      <c r="G1" s="32"/>
      <c r="H1" s="33"/>
      <c r="I1" s="34"/>
      <c r="J1" s="33"/>
      <c r="K1" s="49"/>
    </row>
    <row r="2" spans="1:11" ht="22.5" customHeight="1">
      <c r="A2" s="70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22.5">
      <c r="A3" s="71" t="s">
        <v>55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22.5">
      <c r="A4" s="23"/>
      <c r="B4" s="23"/>
      <c r="C4" s="23"/>
      <c r="D4" s="23"/>
      <c r="E4" s="23"/>
      <c r="F4" s="24"/>
      <c r="G4" s="24"/>
      <c r="H4" s="23"/>
      <c r="I4" s="27"/>
      <c r="J4" s="23" t="s">
        <v>28</v>
      </c>
      <c r="K4" s="50"/>
    </row>
    <row r="5" spans="1:11" ht="21" customHeight="1">
      <c r="A5" s="72" t="s">
        <v>0</v>
      </c>
      <c r="B5" s="74" t="s">
        <v>20</v>
      </c>
      <c r="C5" s="74" t="s">
        <v>21</v>
      </c>
      <c r="D5" s="74" t="s">
        <v>1</v>
      </c>
      <c r="E5" s="74" t="s">
        <v>2</v>
      </c>
      <c r="F5" s="76" t="s">
        <v>3</v>
      </c>
      <c r="G5" s="81"/>
      <c r="H5" s="77" t="s">
        <v>4</v>
      </c>
      <c r="I5" s="78"/>
      <c r="J5" s="79" t="s">
        <v>5</v>
      </c>
      <c r="K5" s="65" t="s">
        <v>33</v>
      </c>
    </row>
    <row r="6" spans="1:11" ht="51.75" customHeight="1">
      <c r="A6" s="73"/>
      <c r="B6" s="75"/>
      <c r="C6" s="75"/>
      <c r="D6" s="75"/>
      <c r="E6" s="75"/>
      <c r="F6" s="17" t="s">
        <v>6</v>
      </c>
      <c r="G6" s="17" t="s">
        <v>52</v>
      </c>
      <c r="H6" s="18" t="s">
        <v>7</v>
      </c>
      <c r="I6" s="3" t="s">
        <v>8</v>
      </c>
      <c r="J6" s="80"/>
      <c r="K6" s="66"/>
    </row>
    <row r="7" spans="1:11" ht="24.75">
      <c r="A7" s="67"/>
      <c r="B7" s="68"/>
      <c r="C7" s="68"/>
      <c r="D7" s="68"/>
      <c r="E7" s="68"/>
      <c r="F7" s="68"/>
      <c r="G7" s="68"/>
      <c r="H7" s="68"/>
      <c r="I7" s="68"/>
      <c r="J7" s="68"/>
      <c r="K7" s="69"/>
    </row>
    <row r="8" spans="1:11" ht="22.5">
      <c r="A8" s="4" t="s">
        <v>9</v>
      </c>
      <c r="B8" s="5" t="s">
        <v>10</v>
      </c>
      <c r="C8" s="5" t="s">
        <v>11</v>
      </c>
      <c r="D8" s="6">
        <v>41020100</v>
      </c>
      <c r="E8" s="6"/>
      <c r="F8" s="16">
        <v>252482100</v>
      </c>
      <c r="G8" s="16">
        <v>189361800</v>
      </c>
      <c r="H8" s="16">
        <v>189361800</v>
      </c>
      <c r="I8" s="25">
        <f aca="true" t="shared" si="0" ref="I8:I29">H8/G8*100</f>
        <v>100</v>
      </c>
      <c r="J8" s="7">
        <f aca="true" t="shared" si="1" ref="J8:J18">G8-H8</f>
        <v>0</v>
      </c>
      <c r="K8" s="46"/>
    </row>
    <row r="9" spans="1:11" ht="81.75">
      <c r="A9" s="19" t="s">
        <v>12</v>
      </c>
      <c r="B9" s="20" t="s">
        <v>13</v>
      </c>
      <c r="C9" s="20" t="s">
        <v>11</v>
      </c>
      <c r="D9" s="6">
        <v>41020200</v>
      </c>
      <c r="E9" s="10" t="s">
        <v>14</v>
      </c>
      <c r="F9" s="15">
        <v>114236400</v>
      </c>
      <c r="G9" s="15">
        <v>85675500</v>
      </c>
      <c r="H9" s="61">
        <v>85675500</v>
      </c>
      <c r="I9" s="25">
        <f t="shared" si="0"/>
        <v>100</v>
      </c>
      <c r="J9" s="7">
        <f t="shared" si="1"/>
        <v>0</v>
      </c>
      <c r="K9" s="46"/>
    </row>
    <row r="10" spans="1:11" ht="61.5" hidden="1">
      <c r="A10" s="19" t="s">
        <v>43</v>
      </c>
      <c r="B10" s="20"/>
      <c r="C10" s="20"/>
      <c r="D10" s="6">
        <v>41021100</v>
      </c>
      <c r="E10" s="10"/>
      <c r="F10" s="15"/>
      <c r="G10" s="15"/>
      <c r="H10" s="58"/>
      <c r="I10" s="25" t="e">
        <f t="shared" si="0"/>
        <v>#DIV/0!</v>
      </c>
      <c r="J10" s="7">
        <f t="shared" si="1"/>
        <v>0</v>
      </c>
      <c r="K10" s="46"/>
    </row>
    <row r="11" spans="1:11" ht="61.5" hidden="1">
      <c r="A11" s="14" t="s">
        <v>34</v>
      </c>
      <c r="B11" s="20"/>
      <c r="C11" s="20"/>
      <c r="D11" s="6">
        <v>41030500</v>
      </c>
      <c r="E11" s="10"/>
      <c r="F11" s="15"/>
      <c r="G11" s="15"/>
      <c r="H11" s="59"/>
      <c r="I11" s="25" t="e">
        <f t="shared" si="0"/>
        <v>#DIV/0!</v>
      </c>
      <c r="J11" s="7">
        <f t="shared" si="1"/>
        <v>0</v>
      </c>
      <c r="K11" s="62"/>
    </row>
    <row r="12" spans="1:11" ht="61.5" hidden="1">
      <c r="A12" s="14" t="s">
        <v>32</v>
      </c>
      <c r="B12" s="21"/>
      <c r="C12" s="21"/>
      <c r="D12" s="6">
        <v>41032300</v>
      </c>
      <c r="E12" s="13"/>
      <c r="F12" s="2"/>
      <c r="G12" s="15"/>
      <c r="H12" s="59"/>
      <c r="I12" s="25" t="e">
        <f t="shared" si="0"/>
        <v>#DIV/0!</v>
      </c>
      <c r="J12" s="7">
        <f t="shared" si="1"/>
        <v>0</v>
      </c>
      <c r="K12" s="62"/>
    </row>
    <row r="13" spans="1:11" ht="132.75" customHeight="1">
      <c r="A13" s="57" t="s">
        <v>53</v>
      </c>
      <c r="B13" s="56"/>
      <c r="C13" s="56"/>
      <c r="D13" s="6">
        <v>41021300</v>
      </c>
      <c r="E13" s="13"/>
      <c r="F13" s="15">
        <v>7761194</v>
      </c>
      <c r="G13" s="15">
        <v>7761194</v>
      </c>
      <c r="H13" s="59">
        <v>7761194</v>
      </c>
      <c r="I13" s="25">
        <f t="shared" si="0"/>
        <v>100</v>
      </c>
      <c r="J13" s="7">
        <f t="shared" si="1"/>
        <v>0</v>
      </c>
      <c r="K13" s="62"/>
    </row>
    <row r="14" spans="1:11" ht="123">
      <c r="A14" s="57" t="s">
        <v>54</v>
      </c>
      <c r="B14" s="56"/>
      <c r="C14" s="56"/>
      <c r="D14" s="6">
        <v>41021301</v>
      </c>
      <c r="E14" s="13"/>
      <c r="F14" s="15">
        <v>7680815</v>
      </c>
      <c r="G14" s="15">
        <v>7680815</v>
      </c>
      <c r="H14" s="59">
        <v>7680815</v>
      </c>
      <c r="I14" s="25">
        <f>H14/G14*100</f>
        <v>100</v>
      </c>
      <c r="J14" s="7">
        <f>G14-H14</f>
        <v>0</v>
      </c>
      <c r="K14" s="62"/>
    </row>
    <row r="15" spans="1:11" ht="102">
      <c r="A15" s="19" t="s">
        <v>46</v>
      </c>
      <c r="B15" s="56"/>
      <c r="C15" s="56"/>
      <c r="D15" s="6">
        <v>41021400</v>
      </c>
      <c r="E15" s="13"/>
      <c r="F15" s="15">
        <v>1951800</v>
      </c>
      <c r="G15" s="15">
        <v>1464300</v>
      </c>
      <c r="H15" s="59">
        <v>1464300</v>
      </c>
      <c r="I15" s="25">
        <f>H15/G15*100</f>
        <v>100</v>
      </c>
      <c r="J15" s="7">
        <f>G15-H15</f>
        <v>0</v>
      </c>
      <c r="K15" s="62"/>
    </row>
    <row r="16" spans="1:11" ht="61.5">
      <c r="A16" s="14" t="s">
        <v>34</v>
      </c>
      <c r="B16" s="21"/>
      <c r="C16" s="21"/>
      <c r="D16" s="6">
        <v>41030500</v>
      </c>
      <c r="E16" s="13"/>
      <c r="F16" s="15">
        <f>11998676+8606762</f>
        <v>20605438</v>
      </c>
      <c r="G16" s="15">
        <v>11998676</v>
      </c>
      <c r="H16" s="15">
        <v>11998676</v>
      </c>
      <c r="I16" s="25">
        <f>H16/G16*100</f>
        <v>100</v>
      </c>
      <c r="J16" s="7">
        <f>G16-H16</f>
        <v>0</v>
      </c>
      <c r="K16" s="62"/>
    </row>
    <row r="17" spans="1:11" ht="40.5">
      <c r="A17" s="14" t="s">
        <v>48</v>
      </c>
      <c r="B17" s="21"/>
      <c r="C17" s="21"/>
      <c r="D17" s="6">
        <v>41031900</v>
      </c>
      <c r="E17" s="13"/>
      <c r="F17" s="15">
        <v>41079000</v>
      </c>
      <c r="G17" s="15">
        <v>41079000</v>
      </c>
      <c r="H17" s="15">
        <v>41079000</v>
      </c>
      <c r="I17" s="25">
        <f t="shared" si="0"/>
        <v>100</v>
      </c>
      <c r="J17" s="7">
        <f t="shared" si="1"/>
        <v>0</v>
      </c>
      <c r="K17" s="62"/>
    </row>
    <row r="18" spans="1:11" ht="61.5">
      <c r="A18" s="51" t="s">
        <v>49</v>
      </c>
      <c r="B18" s="21"/>
      <c r="C18" s="21"/>
      <c r="D18" s="6">
        <v>41032800</v>
      </c>
      <c r="E18" s="13"/>
      <c r="F18" s="15">
        <v>25037000</v>
      </c>
      <c r="G18" s="15">
        <v>25037000</v>
      </c>
      <c r="H18" s="15">
        <v>25037000</v>
      </c>
      <c r="I18" s="25">
        <f t="shared" si="0"/>
        <v>100</v>
      </c>
      <c r="J18" s="7">
        <f t="shared" si="1"/>
        <v>0</v>
      </c>
      <c r="K18" s="62"/>
    </row>
    <row r="19" spans="1:11" ht="61.5">
      <c r="A19" s="14" t="s">
        <v>47</v>
      </c>
      <c r="B19" s="21"/>
      <c r="C19" s="21"/>
      <c r="D19" s="6">
        <v>41032900</v>
      </c>
      <c r="E19" s="13"/>
      <c r="F19" s="15">
        <v>784700</v>
      </c>
      <c r="G19" s="15">
        <v>549200</v>
      </c>
      <c r="H19" s="58">
        <v>549200</v>
      </c>
      <c r="I19" s="25">
        <f>H19/G19*100</f>
        <v>100</v>
      </c>
      <c r="J19" s="7">
        <f>G19-H19-K19</f>
        <v>0</v>
      </c>
      <c r="K19" s="62"/>
    </row>
    <row r="20" spans="1:11" ht="61.5">
      <c r="A20" s="4" t="s">
        <v>44</v>
      </c>
      <c r="B20" s="5"/>
      <c r="C20" s="5"/>
      <c r="D20" s="6">
        <v>41033000</v>
      </c>
      <c r="E20" s="6"/>
      <c r="F20" s="15">
        <f>37369200+6832400+6427000+12386600</f>
        <v>63015200</v>
      </c>
      <c r="G20" s="15">
        <v>46411100</v>
      </c>
      <c r="H20" s="58">
        <v>46411100</v>
      </c>
      <c r="I20" s="25">
        <f t="shared" si="0"/>
        <v>100</v>
      </c>
      <c r="J20" s="7">
        <f>G20-H20-K20</f>
        <v>0</v>
      </c>
      <c r="K20" s="62"/>
    </row>
    <row r="21" spans="1:11" ht="81.75" hidden="1">
      <c r="A21" s="4" t="s">
        <v>42</v>
      </c>
      <c r="B21" s="5"/>
      <c r="C21" s="5"/>
      <c r="D21" s="6">
        <v>41033400</v>
      </c>
      <c r="E21" s="6"/>
      <c r="F21" s="15"/>
      <c r="H21" s="58"/>
      <c r="I21" s="25" t="e">
        <f>H21/G21*100</f>
        <v>#DIV/0!</v>
      </c>
      <c r="J21" s="7">
        <f>G21-H21-K21</f>
        <v>0</v>
      </c>
      <c r="K21" s="62"/>
    </row>
    <row r="22" spans="1:11" ht="61.5" hidden="1">
      <c r="A22" s="4" t="s">
        <v>38</v>
      </c>
      <c r="B22" s="5"/>
      <c r="C22" s="5"/>
      <c r="D22" s="6">
        <v>41033800</v>
      </c>
      <c r="E22" s="6"/>
      <c r="F22" s="15"/>
      <c r="G22" s="15"/>
      <c r="H22" s="58"/>
      <c r="I22" s="25" t="e">
        <f>H22/G22*100</f>
        <v>#DIV/0!</v>
      </c>
      <c r="J22" s="7">
        <f>G22-H22-K22</f>
        <v>0</v>
      </c>
      <c r="K22" s="62"/>
    </row>
    <row r="23" spans="1:11" ht="40.5">
      <c r="A23" s="4" t="s">
        <v>15</v>
      </c>
      <c r="B23" s="5" t="s">
        <v>16</v>
      </c>
      <c r="C23" s="5" t="s">
        <v>11</v>
      </c>
      <c r="D23" s="6">
        <v>41033900</v>
      </c>
      <c r="E23" s="6"/>
      <c r="F23" s="15">
        <v>153134800</v>
      </c>
      <c r="G23" s="15">
        <v>117545000</v>
      </c>
      <c r="H23" s="58">
        <v>117545000</v>
      </c>
      <c r="I23" s="25">
        <f t="shared" si="0"/>
        <v>100</v>
      </c>
      <c r="J23" s="7">
        <f aca="true" t="shared" si="2" ref="J23:J31">G23-H23</f>
        <v>0</v>
      </c>
      <c r="K23" s="46"/>
    </row>
    <row r="24" spans="1:11" ht="61.5" hidden="1">
      <c r="A24" s="14" t="s">
        <v>31</v>
      </c>
      <c r="B24" s="5"/>
      <c r="C24" s="5"/>
      <c r="D24" s="6">
        <v>41034500</v>
      </c>
      <c r="E24" s="10"/>
      <c r="F24" s="15"/>
      <c r="G24" s="15"/>
      <c r="H24" s="58"/>
      <c r="I24" s="25" t="e">
        <f>H24/G24*100</f>
        <v>#DIV/0!</v>
      </c>
      <c r="J24" s="7">
        <f>G24-H24</f>
        <v>0</v>
      </c>
      <c r="K24" s="46"/>
    </row>
    <row r="25" spans="1:11" ht="61.5" hidden="1">
      <c r="A25" s="14" t="s">
        <v>40</v>
      </c>
      <c r="B25" s="5"/>
      <c r="C25" s="5"/>
      <c r="D25" s="6">
        <v>41035300</v>
      </c>
      <c r="E25" s="10"/>
      <c r="F25" s="15"/>
      <c r="G25" s="15"/>
      <c r="H25" s="58"/>
      <c r="I25" s="25" t="e">
        <f>H25/G25*100</f>
        <v>#DIV/0!</v>
      </c>
      <c r="J25" s="7">
        <f>G25-H25</f>
        <v>0</v>
      </c>
      <c r="K25" s="46"/>
    </row>
    <row r="26" spans="1:11" ht="61.5">
      <c r="A26" s="14" t="s">
        <v>27</v>
      </c>
      <c r="B26" s="9" t="s">
        <v>25</v>
      </c>
      <c r="C26" s="9" t="s">
        <v>26</v>
      </c>
      <c r="D26" s="6">
        <v>41035400</v>
      </c>
      <c r="E26" s="10"/>
      <c r="F26" s="15">
        <v>10099700</v>
      </c>
      <c r="G26" s="15">
        <v>7574400</v>
      </c>
      <c r="H26" s="58">
        <v>7574400</v>
      </c>
      <c r="I26" s="25">
        <f t="shared" si="0"/>
        <v>100</v>
      </c>
      <c r="J26" s="7">
        <f t="shared" si="2"/>
        <v>0</v>
      </c>
      <c r="K26" s="46"/>
    </row>
    <row r="27" spans="1:11" ht="81.75">
      <c r="A27" s="52" t="s">
        <v>45</v>
      </c>
      <c r="B27" s="9" t="s">
        <v>25</v>
      </c>
      <c r="C27" s="9" t="s">
        <v>26</v>
      </c>
      <c r="D27" s="6">
        <v>41035600</v>
      </c>
      <c r="E27" s="10"/>
      <c r="F27" s="15">
        <f>883600+6338200</f>
        <v>7221800</v>
      </c>
      <c r="G27" s="15">
        <f>4753800+662600</f>
        <v>5416400</v>
      </c>
      <c r="H27" s="15">
        <f>4624100+792300-K27</f>
        <v>4980718</v>
      </c>
      <c r="I27" s="25">
        <f t="shared" si="0"/>
        <v>91.9562439997046</v>
      </c>
      <c r="J27" s="7">
        <f>G27-H27-K27</f>
        <v>0</v>
      </c>
      <c r="K27" s="44">
        <v>435682</v>
      </c>
    </row>
    <row r="28" spans="1:11" ht="61.5">
      <c r="A28" s="14" t="s">
        <v>37</v>
      </c>
      <c r="B28" s="9"/>
      <c r="C28" s="9"/>
      <c r="D28" s="6">
        <v>41036100</v>
      </c>
      <c r="E28" s="10"/>
      <c r="F28" s="15">
        <v>22304796</v>
      </c>
      <c r="G28" s="15">
        <v>22304796</v>
      </c>
      <c r="H28" s="15">
        <v>22304796</v>
      </c>
      <c r="I28" s="25">
        <f t="shared" si="0"/>
        <v>100</v>
      </c>
      <c r="J28" s="7">
        <f t="shared" si="2"/>
        <v>0</v>
      </c>
      <c r="K28" s="62"/>
    </row>
    <row r="29" spans="1:11" ht="40.5">
      <c r="A29" s="14" t="s">
        <v>36</v>
      </c>
      <c r="B29" s="9"/>
      <c r="C29" s="9"/>
      <c r="D29" s="6">
        <v>41036400</v>
      </c>
      <c r="E29" s="10"/>
      <c r="F29" s="15">
        <v>10057365</v>
      </c>
      <c r="G29" s="15">
        <v>10057365</v>
      </c>
      <c r="H29" s="15">
        <v>10057365</v>
      </c>
      <c r="I29" s="25">
        <f t="shared" si="0"/>
        <v>100</v>
      </c>
      <c r="J29" s="7">
        <f t="shared" si="2"/>
        <v>0</v>
      </c>
      <c r="K29" s="62"/>
    </row>
    <row r="30" spans="1:11" ht="40.5" hidden="1">
      <c r="A30" s="14" t="s">
        <v>39</v>
      </c>
      <c r="B30" s="9"/>
      <c r="C30" s="9"/>
      <c r="D30" s="6">
        <v>41037000</v>
      </c>
      <c r="E30" s="10"/>
      <c r="F30" s="15"/>
      <c r="G30" s="15"/>
      <c r="H30" s="7"/>
      <c r="I30" s="25" t="e">
        <f>H30/#REF!*100</f>
        <v>#REF!</v>
      </c>
      <c r="J30" s="7">
        <f t="shared" si="2"/>
        <v>0</v>
      </c>
      <c r="K30" s="62"/>
    </row>
    <row r="31" spans="1:11" ht="61.5" hidden="1">
      <c r="A31" s="14" t="s">
        <v>35</v>
      </c>
      <c r="B31" s="9"/>
      <c r="C31" s="9"/>
      <c r="D31" s="6">
        <v>41037200</v>
      </c>
      <c r="E31" s="10"/>
      <c r="F31" s="15"/>
      <c r="G31" s="15"/>
      <c r="H31" s="7"/>
      <c r="I31" s="25" t="e">
        <f>H31/#REF!*100</f>
        <v>#REF!</v>
      </c>
      <c r="J31" s="7">
        <f t="shared" si="2"/>
        <v>0</v>
      </c>
      <c r="K31" s="62"/>
    </row>
    <row r="32" spans="1:11" ht="61.5" hidden="1">
      <c r="A32" s="14" t="s">
        <v>41</v>
      </c>
      <c r="B32" s="9"/>
      <c r="C32" s="9"/>
      <c r="D32" s="6">
        <v>41039100</v>
      </c>
      <c r="E32" s="10"/>
      <c r="F32" s="15"/>
      <c r="G32" s="15"/>
      <c r="H32" s="7"/>
      <c r="I32" s="25" t="e">
        <f>H32/#REF!*100</f>
        <v>#REF!</v>
      </c>
      <c r="J32" s="7" t="e">
        <f>#REF!-H32-K32</f>
        <v>#REF!</v>
      </c>
      <c r="K32" s="62"/>
    </row>
    <row r="33" spans="1:11" s="22" customFormat="1" ht="39.75">
      <c r="A33" s="11" t="s">
        <v>22</v>
      </c>
      <c r="B33" s="12"/>
      <c r="C33" s="12"/>
      <c r="D33" s="13"/>
      <c r="E33" s="13"/>
      <c r="F33" s="2">
        <f>SUM(F8:F29)</f>
        <v>737452108</v>
      </c>
      <c r="G33" s="2">
        <f>SUM(G8:G29)</f>
        <v>579916546</v>
      </c>
      <c r="H33" s="2">
        <f>SUM(H8:H29)</f>
        <v>579480864</v>
      </c>
      <c r="I33" s="26">
        <f>H33/G33*100</f>
        <v>99.92487160385315</v>
      </c>
      <c r="J33" s="2">
        <f>SUM(J8:J29)</f>
        <v>0</v>
      </c>
      <c r="K33" s="8">
        <f>SUM(K8:K32)</f>
        <v>435682</v>
      </c>
    </row>
    <row r="34" spans="1:11" ht="24.75">
      <c r="A34" s="67" t="s">
        <v>17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1:11" ht="61.5" hidden="1">
      <c r="A35" s="4" t="s">
        <v>30</v>
      </c>
      <c r="B35" s="5"/>
      <c r="C35" s="5"/>
      <c r="D35" s="6">
        <v>41033000</v>
      </c>
      <c r="E35" s="45"/>
      <c r="F35" s="45"/>
      <c r="G35" s="63"/>
      <c r="H35" s="63"/>
      <c r="I35" s="25" t="e">
        <f>H35/#REF!*100</f>
        <v>#REF!</v>
      </c>
      <c r="J35" s="7" t="e">
        <f>#REF!-H35-K35</f>
        <v>#REF!</v>
      </c>
      <c r="K35" s="48"/>
    </row>
    <row r="36" spans="1:11" ht="81.75">
      <c r="A36" s="14" t="s">
        <v>50</v>
      </c>
      <c r="B36" s="5"/>
      <c r="C36" s="5"/>
      <c r="D36" s="6">
        <v>41034800</v>
      </c>
      <c r="E36" s="10"/>
      <c r="F36" s="15">
        <v>23478143</v>
      </c>
      <c r="G36" s="15">
        <v>23478143</v>
      </c>
      <c r="H36" s="64">
        <v>21060581</v>
      </c>
      <c r="I36" s="25">
        <f>H36/G36*100</f>
        <v>89.70292497153629</v>
      </c>
      <c r="J36" s="7">
        <f>G36-H36</f>
        <v>2417562</v>
      </c>
      <c r="K36" s="53"/>
    </row>
    <row r="37" spans="1:11" ht="61.5">
      <c r="A37" s="14" t="s">
        <v>51</v>
      </c>
      <c r="B37" s="5"/>
      <c r="C37" s="5"/>
      <c r="D37" s="6">
        <v>41034700</v>
      </c>
      <c r="E37" s="10"/>
      <c r="F37" s="15">
        <v>25056406</v>
      </c>
      <c r="G37" s="15">
        <v>25056406</v>
      </c>
      <c r="H37" s="64">
        <v>25056406</v>
      </c>
      <c r="I37" s="25">
        <f>H37/G37*100</f>
        <v>100</v>
      </c>
      <c r="J37" s="7">
        <f>G37-H37</f>
        <v>0</v>
      </c>
      <c r="K37" s="53"/>
    </row>
    <row r="38" spans="1:11" ht="123">
      <c r="A38" s="4" t="s">
        <v>18</v>
      </c>
      <c r="B38" s="9" t="s">
        <v>19</v>
      </c>
      <c r="C38" s="28">
        <v>3220</v>
      </c>
      <c r="D38" s="6">
        <v>41037300</v>
      </c>
      <c r="E38" s="6"/>
      <c r="F38" s="15">
        <f>49561700+198247000</f>
        <v>247808700</v>
      </c>
      <c r="G38" s="15">
        <v>181915400</v>
      </c>
      <c r="H38" s="7">
        <v>181915400</v>
      </c>
      <c r="I38" s="25">
        <f>H38/G38*100</f>
        <v>100</v>
      </c>
      <c r="J38" s="7">
        <f>G38-H38</f>
        <v>0</v>
      </c>
      <c r="K38" s="47"/>
    </row>
    <row r="39" spans="1:11" s="22" customFormat="1" ht="39.75">
      <c r="A39" s="11" t="s">
        <v>23</v>
      </c>
      <c r="B39" s="12"/>
      <c r="C39" s="12"/>
      <c r="D39" s="13"/>
      <c r="E39" s="13"/>
      <c r="F39" s="2">
        <f>SUM(F36:F38)</f>
        <v>296343249</v>
      </c>
      <c r="G39" s="2">
        <f>SUM(G36:G38)</f>
        <v>230449949</v>
      </c>
      <c r="H39" s="2">
        <f>SUM(H36:H38)</f>
        <v>228032387</v>
      </c>
      <c r="I39" s="26">
        <f>H39/G39*100</f>
        <v>98.95093836623067</v>
      </c>
      <c r="J39" s="2">
        <f>SUM(J36:J38)</f>
        <v>2417562</v>
      </c>
      <c r="K39" s="8">
        <f>SUM(K35:K38)</f>
        <v>0</v>
      </c>
    </row>
    <row r="40" spans="1:11" s="22" customFormat="1" ht="39.75">
      <c r="A40" s="11" t="s">
        <v>24</v>
      </c>
      <c r="B40" s="12"/>
      <c r="C40" s="12"/>
      <c r="D40" s="13"/>
      <c r="E40" s="13"/>
      <c r="F40" s="2">
        <f>F33+F39</f>
        <v>1033795357</v>
      </c>
      <c r="G40" s="2">
        <f>G33+G39</f>
        <v>810366495</v>
      </c>
      <c r="H40" s="8">
        <f>H33+H39</f>
        <v>807513251</v>
      </c>
      <c r="I40" s="26">
        <f>H40/G40*100</f>
        <v>99.64790696337957</v>
      </c>
      <c r="J40" s="8">
        <f>J33+J39</f>
        <v>2417562</v>
      </c>
      <c r="K40" s="8">
        <f>K33+K39</f>
        <v>435682</v>
      </c>
    </row>
    <row r="41" spans="1:10" ht="22.5">
      <c r="A41" s="29"/>
      <c r="B41" s="30"/>
      <c r="C41" s="30"/>
      <c r="D41" s="37"/>
      <c r="E41" s="37"/>
      <c r="F41" s="35"/>
      <c r="G41" s="35"/>
      <c r="H41" s="38"/>
      <c r="I41" s="39"/>
      <c r="J41" s="38"/>
    </row>
    <row r="42" spans="1:10" ht="22.5">
      <c r="A42" s="29"/>
      <c r="B42" s="30"/>
      <c r="C42" s="30"/>
      <c r="D42" s="37"/>
      <c r="E42" s="37"/>
      <c r="F42" s="35"/>
      <c r="G42" s="35"/>
      <c r="H42" s="38"/>
      <c r="I42" s="39"/>
      <c r="J42" s="38"/>
    </row>
    <row r="43" spans="1:10" ht="22.5">
      <c r="A43" s="29"/>
      <c r="B43" s="30"/>
      <c r="C43" s="30"/>
      <c r="D43" s="37"/>
      <c r="E43" s="37"/>
      <c r="F43" s="35"/>
      <c r="G43" s="35"/>
      <c r="H43" s="38"/>
      <c r="I43" s="39"/>
      <c r="J43" s="38"/>
    </row>
    <row r="44" spans="1:10" ht="22.5">
      <c r="A44" s="29"/>
      <c r="B44" s="30"/>
      <c r="C44" s="30"/>
      <c r="D44" s="37"/>
      <c r="E44" s="37"/>
      <c r="F44" s="35"/>
      <c r="G44" s="35"/>
      <c r="H44" s="38"/>
      <c r="I44" s="39"/>
      <c r="J44" s="38"/>
    </row>
    <row r="45" spans="1:10" ht="22.5">
      <c r="A45" s="29"/>
      <c r="B45" s="30"/>
      <c r="C45" s="30"/>
      <c r="D45" s="37"/>
      <c r="E45" s="37"/>
      <c r="F45" s="35"/>
      <c r="G45" s="35"/>
      <c r="H45" s="38"/>
      <c r="I45" s="39"/>
      <c r="J45" s="38"/>
    </row>
    <row r="46" spans="1:10" ht="22.5">
      <c r="A46" s="29"/>
      <c r="B46" s="30"/>
      <c r="C46" s="30"/>
      <c r="D46" s="37"/>
      <c r="E46" s="37"/>
      <c r="F46" s="35"/>
      <c r="G46" s="35"/>
      <c r="H46" s="38"/>
      <c r="I46" s="39"/>
      <c r="J46" s="38"/>
    </row>
    <row r="47" spans="1:11" s="43" customFormat="1" ht="22.5">
      <c r="A47" s="40"/>
      <c r="B47" s="41"/>
      <c r="C47" s="41"/>
      <c r="D47" s="1"/>
      <c r="E47" s="1"/>
      <c r="F47" s="36"/>
      <c r="G47" s="36"/>
      <c r="H47" s="60"/>
      <c r="I47" s="42"/>
      <c r="J47" s="1"/>
      <c r="K47" s="55"/>
    </row>
  </sheetData>
  <sheetProtection/>
  <mergeCells count="13">
    <mergeCell ref="A2:K2"/>
    <mergeCell ref="A3:K3"/>
    <mergeCell ref="H5:I5"/>
    <mergeCell ref="J5:J6"/>
    <mergeCell ref="K5:K6"/>
    <mergeCell ref="A7:K7"/>
    <mergeCell ref="A34:K3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2020-07-28T07:01:16Z</cp:lastPrinted>
  <dcterms:created xsi:type="dcterms:W3CDTF">2006-09-28T05:33:49Z</dcterms:created>
  <dcterms:modified xsi:type="dcterms:W3CDTF">2023-10-26T07:13:07Z</dcterms:modified>
  <cp:category/>
  <cp:version/>
  <cp:contentType/>
  <cp:contentStatus/>
</cp:coreProperties>
</file>