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0" windowWidth="19140" windowHeight="7340"/>
  </bookViews>
  <sheets>
    <sheet name="ЗагФ_ТГ" sheetId="1" r:id="rId1"/>
    <sheet name="По платежах_Область" sheetId="2" r:id="rId2"/>
  </sheets>
  <definedNames>
    <definedName name="_xlnm.Print_Titles" localSheetId="1">'По платежах_Область'!$6:$8</definedName>
    <definedName name="_xlnm.Print_Area" localSheetId="0">ЗагФ_ТГ!$A$1:$H$67</definedName>
    <definedName name="_xlnm.Print_Area" localSheetId="1">'По платежах_Область'!$A$1:$I$84</definedName>
  </definedNames>
  <calcPr calcId="145621"/>
</workbook>
</file>

<file path=xl/calcChain.xml><?xml version="1.0" encoding="utf-8"?>
<calcChain xmlns="http://schemas.openxmlformats.org/spreadsheetml/2006/main">
  <c r="G14" i="2" l="1"/>
  <c r="G17" i="2"/>
  <c r="I17" i="2"/>
  <c r="C10" i="2"/>
  <c r="E10" i="2"/>
  <c r="G57" i="2"/>
  <c r="I83" i="2"/>
  <c r="G83" i="2"/>
  <c r="I82" i="2"/>
  <c r="G82" i="2"/>
  <c r="H80" i="2"/>
  <c r="I79" i="2"/>
  <c r="H79" i="2"/>
  <c r="G79" i="2"/>
  <c r="I78" i="2"/>
  <c r="H78" i="2"/>
  <c r="G78" i="2"/>
  <c r="I77" i="2"/>
  <c r="H77" i="2"/>
  <c r="G77" i="2"/>
  <c r="H76" i="2"/>
  <c r="H75" i="2"/>
  <c r="H74" i="2"/>
  <c r="H73" i="2"/>
  <c r="H72" i="2"/>
  <c r="H71" i="2"/>
  <c r="H70" i="2"/>
  <c r="I69" i="2"/>
  <c r="H69" i="2"/>
  <c r="G69" i="2"/>
  <c r="H68" i="2"/>
  <c r="H67" i="2"/>
  <c r="H66" i="2"/>
  <c r="H65" i="2"/>
  <c r="H64" i="2"/>
  <c r="H63" i="2"/>
  <c r="H62" i="2"/>
  <c r="G62" i="2"/>
  <c r="I61" i="2"/>
  <c r="H61" i="2"/>
  <c r="G61" i="2"/>
  <c r="H60" i="2"/>
  <c r="H59" i="2"/>
  <c r="F58" i="2"/>
  <c r="G58" i="2"/>
  <c r="F56" i="2"/>
  <c r="G56" i="2"/>
  <c r="I55" i="2"/>
  <c r="F55" i="2"/>
  <c r="G55" i="2"/>
  <c r="F54" i="2"/>
  <c r="G54" i="2"/>
  <c r="F53" i="2"/>
  <c r="G53" i="2"/>
  <c r="G52" i="2"/>
  <c r="I50" i="2"/>
  <c r="G50" i="2"/>
  <c r="I48" i="2"/>
  <c r="F45" i="2"/>
  <c r="G45" i="2"/>
  <c r="I44" i="2"/>
  <c r="F44" i="2"/>
  <c r="G44" i="2"/>
  <c r="F43" i="2"/>
  <c r="I42" i="2"/>
  <c r="F42" i="2"/>
  <c r="G42" i="2"/>
  <c r="F41" i="2"/>
  <c r="F40" i="2"/>
  <c r="F39" i="2"/>
  <c r="F38" i="2"/>
  <c r="F37" i="2"/>
  <c r="F34" i="2"/>
  <c r="G34" i="2"/>
  <c r="F33" i="2"/>
  <c r="F32" i="2"/>
  <c r="F29" i="2"/>
  <c r="F28" i="2"/>
  <c r="F26" i="2"/>
  <c r="F25" i="2"/>
  <c r="I25" i="2"/>
  <c r="G25" i="2"/>
  <c r="I24" i="2"/>
  <c r="F24" i="2"/>
  <c r="G24" i="2"/>
  <c r="F23" i="2"/>
  <c r="I23" i="2"/>
  <c r="G23" i="2"/>
  <c r="F22" i="2"/>
  <c r="I22" i="2"/>
  <c r="G22" i="2"/>
  <c r="F21" i="2"/>
  <c r="I21" i="2"/>
  <c r="G21" i="2"/>
  <c r="F20" i="2"/>
  <c r="I20" i="2"/>
  <c r="G20" i="2"/>
  <c r="F19" i="2"/>
  <c r="I19" i="2"/>
  <c r="G19" i="2"/>
  <c r="F18" i="2"/>
  <c r="I18" i="2"/>
  <c r="G18" i="2"/>
  <c r="F16" i="2"/>
  <c r="I16" i="2"/>
  <c r="G16" i="2"/>
  <c r="F15" i="2"/>
  <c r="I15" i="2"/>
  <c r="G15" i="2"/>
  <c r="F12" i="2"/>
  <c r="I12" i="2"/>
  <c r="G12" i="2"/>
  <c r="F11" i="2"/>
  <c r="I11" i="2"/>
  <c r="D13" i="2"/>
  <c r="C13" i="2"/>
  <c r="G56" i="1"/>
  <c r="G54" i="1"/>
  <c r="G52" i="1"/>
  <c r="E51" i="1"/>
  <c r="G50" i="1"/>
  <c r="E49" i="1"/>
  <c r="G48" i="1"/>
  <c r="E47" i="1"/>
  <c r="G46" i="1"/>
  <c r="E45" i="1"/>
  <c r="G44" i="1"/>
  <c r="E43" i="1"/>
  <c r="G42" i="1"/>
  <c r="E41" i="1"/>
  <c r="G40" i="1"/>
  <c r="E39" i="1"/>
  <c r="G38" i="1"/>
  <c r="G37" i="1"/>
  <c r="G35" i="1"/>
  <c r="G33" i="1"/>
  <c r="G31" i="1"/>
  <c r="G30" i="1"/>
  <c r="G29" i="1"/>
  <c r="G28" i="1"/>
  <c r="G27" i="1"/>
  <c r="G26" i="1"/>
  <c r="G25" i="1"/>
  <c r="G24" i="1"/>
  <c r="G23" i="1"/>
  <c r="G22" i="1"/>
  <c r="G21" i="1"/>
  <c r="G20" i="1"/>
  <c r="G19" i="1"/>
  <c r="G18" i="1"/>
  <c r="G17" i="1"/>
  <c r="G16" i="1"/>
  <c r="G15" i="1"/>
  <c r="G14" i="1"/>
  <c r="H14" i="1"/>
  <c r="G12" i="1"/>
  <c r="G11" i="1"/>
  <c r="G10" i="1"/>
  <c r="G9" i="1"/>
  <c r="F9" i="1"/>
  <c r="I81" i="2" l="1"/>
  <c r="F57" i="2"/>
  <c r="F36" i="2"/>
  <c r="F31" i="2"/>
  <c r="F27" i="2"/>
  <c r="F17" i="2"/>
  <c r="F14" i="2"/>
  <c r="G46" i="2"/>
  <c r="I14" i="2"/>
  <c r="G13" i="2"/>
  <c r="E11" i="1"/>
  <c r="B66" i="1"/>
  <c r="E15" i="1"/>
  <c r="E17" i="1"/>
  <c r="E19" i="1"/>
  <c r="E21" i="1"/>
  <c r="E23" i="1"/>
  <c r="E25" i="1"/>
  <c r="E27" i="1"/>
  <c r="E29" i="1"/>
  <c r="E31" i="1"/>
  <c r="G32" i="1"/>
  <c r="E33" i="1"/>
  <c r="G34" i="1"/>
  <c r="E35" i="1"/>
  <c r="G36" i="1"/>
  <c r="E37" i="1"/>
  <c r="E9" i="1"/>
  <c r="H10" i="1"/>
  <c r="F11" i="1"/>
  <c r="H12" i="1"/>
  <c r="D13" i="1"/>
  <c r="C66" i="1"/>
  <c r="F15" i="1"/>
  <c r="H16" i="1"/>
  <c r="F17" i="1"/>
  <c r="H18" i="1"/>
  <c r="F19" i="1"/>
  <c r="H20" i="1"/>
  <c r="F21" i="1"/>
  <c r="H22" i="1"/>
  <c r="F23" i="1"/>
  <c r="H24" i="1"/>
  <c r="F25" i="1"/>
  <c r="H26" i="1"/>
  <c r="F27" i="1"/>
  <c r="H28" i="1"/>
  <c r="F29" i="1"/>
  <c r="H30" i="1"/>
  <c r="F31" i="1"/>
  <c r="H32" i="1"/>
  <c r="F33" i="1"/>
  <c r="H34" i="1"/>
  <c r="F35" i="1"/>
  <c r="H36" i="1"/>
  <c r="F37" i="1"/>
  <c r="E12" i="1"/>
  <c r="B13" i="1"/>
  <c r="B67" i="1" s="1"/>
  <c r="E14" i="1"/>
  <c r="E16" i="1"/>
  <c r="E18" i="1"/>
  <c r="E20" i="1"/>
  <c r="E22" i="1"/>
  <c r="E24" i="1"/>
  <c r="E26" i="1"/>
  <c r="E28" i="1"/>
  <c r="E30" i="1"/>
  <c r="E32" i="1"/>
  <c r="E34" i="1"/>
  <c r="E36" i="1"/>
  <c r="E10" i="1"/>
  <c r="H9" i="1"/>
  <c r="F10" i="1"/>
  <c r="H11" i="1"/>
  <c r="F12" i="1"/>
  <c r="C13" i="1"/>
  <c r="D66" i="1"/>
  <c r="F14" i="1"/>
  <c r="H15" i="1"/>
  <c r="F16" i="1"/>
  <c r="H17" i="1"/>
  <c r="F18" i="1"/>
  <c r="H19" i="1"/>
  <c r="F20" i="1"/>
  <c r="H21" i="1"/>
  <c r="F22" i="1"/>
  <c r="H23" i="1"/>
  <c r="F24" i="1"/>
  <c r="H25" i="1"/>
  <c r="F26" i="1"/>
  <c r="H27" i="1"/>
  <c r="F28" i="1"/>
  <c r="H29" i="1"/>
  <c r="F30" i="1"/>
  <c r="H31" i="1"/>
  <c r="F32" i="1"/>
  <c r="H33" i="1"/>
  <c r="F34" i="1"/>
  <c r="H35" i="1"/>
  <c r="F36" i="1"/>
  <c r="H37" i="1"/>
  <c r="F38" i="1"/>
  <c r="H38" i="1"/>
  <c r="F39" i="1"/>
  <c r="H40" i="1"/>
  <c r="F41" i="1"/>
  <c r="H42" i="1"/>
  <c r="F43" i="1"/>
  <c r="H44" i="1"/>
  <c r="F45" i="1"/>
  <c r="H46" i="1"/>
  <c r="F47" i="1"/>
  <c r="H48" i="1"/>
  <c r="F49" i="1"/>
  <c r="H50" i="1"/>
  <c r="F51" i="1"/>
  <c r="H52" i="1"/>
  <c r="F53" i="1"/>
  <c r="H54" i="1"/>
  <c r="F55" i="1"/>
  <c r="H56" i="1"/>
  <c r="F57" i="1"/>
  <c r="H58" i="1"/>
  <c r="F59" i="1"/>
  <c r="H60" i="1"/>
  <c r="F61" i="1"/>
  <c r="H62" i="1"/>
  <c r="F63" i="1"/>
  <c r="H64" i="1"/>
  <c r="F65" i="1"/>
  <c r="E38" i="1"/>
  <c r="G39" i="1"/>
  <c r="E40" i="1"/>
  <c r="G41" i="1"/>
  <c r="E42" i="1"/>
  <c r="G43" i="1"/>
  <c r="E44" i="1"/>
  <c r="G45" i="1"/>
  <c r="E46" i="1"/>
  <c r="G47" i="1"/>
  <c r="E48" i="1"/>
  <c r="G49" i="1"/>
  <c r="E50" i="1"/>
  <c r="G51" i="1"/>
  <c r="E52" i="1"/>
  <c r="G53" i="1"/>
  <c r="E54" i="1"/>
  <c r="G55" i="1"/>
  <c r="E56" i="1"/>
  <c r="G57" i="1"/>
  <c r="E58" i="1"/>
  <c r="G59" i="1"/>
  <c r="E60" i="1"/>
  <c r="G61" i="1"/>
  <c r="E62" i="1"/>
  <c r="G63" i="1"/>
  <c r="E64" i="1"/>
  <c r="G65" i="1"/>
  <c r="H39" i="1"/>
  <c r="F40" i="1"/>
  <c r="H41" i="1"/>
  <c r="F42" i="1"/>
  <c r="H43" i="1"/>
  <c r="F44" i="1"/>
  <c r="H45" i="1"/>
  <c r="F46" i="1"/>
  <c r="H47" i="1"/>
  <c r="F48" i="1"/>
  <c r="H49" i="1"/>
  <c r="F50" i="1"/>
  <c r="H51" i="1"/>
  <c r="F52" i="1"/>
  <c r="H53" i="1"/>
  <c r="F54" i="1"/>
  <c r="H55" i="1"/>
  <c r="F56" i="1"/>
  <c r="H57" i="1"/>
  <c r="F58" i="1"/>
  <c r="H59" i="1"/>
  <c r="F60" i="1"/>
  <c r="H61" i="1"/>
  <c r="F62" i="1"/>
  <c r="H63" i="1"/>
  <c r="F64" i="1"/>
  <c r="H65" i="1"/>
  <c r="E53" i="1"/>
  <c r="E55" i="1"/>
  <c r="E57" i="1"/>
  <c r="G58" i="1"/>
  <c r="E59" i="1"/>
  <c r="G60" i="1"/>
  <c r="E61" i="1"/>
  <c r="G62" i="1"/>
  <c r="E63" i="1"/>
  <c r="G64" i="1"/>
  <c r="E65" i="1"/>
  <c r="F13" i="2"/>
  <c r="G11" i="2"/>
  <c r="E13" i="2"/>
  <c r="I13" i="2" s="1"/>
  <c r="F47" i="2"/>
  <c r="H47" i="2"/>
  <c r="F49" i="2"/>
  <c r="H49" i="2"/>
  <c r="F51" i="2"/>
  <c r="H51" i="2"/>
  <c r="H11" i="2"/>
  <c r="H12" i="2"/>
  <c r="H14" i="2"/>
  <c r="H15" i="2"/>
  <c r="H16" i="2"/>
  <c r="H17" i="2"/>
  <c r="H18" i="2"/>
  <c r="H19" i="2"/>
  <c r="H20" i="2"/>
  <c r="H21" i="2"/>
  <c r="H22" i="2"/>
  <c r="H23" i="2"/>
  <c r="H24" i="2"/>
  <c r="H25" i="2"/>
  <c r="G26" i="2"/>
  <c r="G27" i="2"/>
  <c r="G30" i="2"/>
  <c r="G29" i="2"/>
  <c r="G31" i="2"/>
  <c r="G32" i="2"/>
  <c r="G33" i="2"/>
  <c r="G35" i="2"/>
  <c r="G36" i="2"/>
  <c r="G37" i="2"/>
  <c r="G38" i="2"/>
  <c r="G39" i="2"/>
  <c r="G40" i="2"/>
  <c r="G41" i="2"/>
  <c r="G43" i="2"/>
  <c r="G48" i="2"/>
  <c r="H26" i="2"/>
  <c r="I26" i="2"/>
  <c r="H27" i="2"/>
  <c r="I27" i="2"/>
  <c r="H28" i="2"/>
  <c r="I28" i="2"/>
  <c r="H29" i="2"/>
  <c r="I29" i="2"/>
  <c r="H31" i="2"/>
  <c r="I31" i="2"/>
  <c r="H32" i="2"/>
  <c r="I32" i="2"/>
  <c r="H33" i="2"/>
  <c r="I33" i="2"/>
  <c r="H34" i="2"/>
  <c r="I34" i="2"/>
  <c r="H35" i="2"/>
  <c r="I35" i="2"/>
  <c r="H36" i="2"/>
  <c r="I36" i="2"/>
  <c r="H37" i="2"/>
  <c r="I37" i="2"/>
  <c r="H38" i="2"/>
  <c r="I38" i="2"/>
  <c r="H39" i="2"/>
  <c r="I39" i="2"/>
  <c r="H40" i="2"/>
  <c r="I40" i="2"/>
  <c r="H41" i="2"/>
  <c r="I41" i="2"/>
  <c r="H42" i="2"/>
  <c r="H43" i="2"/>
  <c r="I43" i="2"/>
  <c r="H44" i="2"/>
  <c r="H45" i="2"/>
  <c r="I45" i="2"/>
  <c r="I47" i="2"/>
  <c r="F48" i="2"/>
  <c r="H48" i="2"/>
  <c r="I49" i="2"/>
  <c r="F50" i="2"/>
  <c r="H50" i="2"/>
  <c r="I51" i="2"/>
  <c r="F52" i="2"/>
  <c r="I52" i="2"/>
  <c r="H52" i="2"/>
  <c r="G47" i="2"/>
  <c r="G49" i="2"/>
  <c r="G51" i="2"/>
  <c r="G28" i="2"/>
  <c r="H53" i="2"/>
  <c r="H54" i="2"/>
  <c r="H55" i="2"/>
  <c r="H56" i="2"/>
  <c r="H57" i="2"/>
  <c r="H58" i="2"/>
  <c r="G59" i="2"/>
  <c r="G60" i="2"/>
  <c r="G63" i="2"/>
  <c r="G64" i="2"/>
  <c r="G65" i="2"/>
  <c r="G66" i="2"/>
  <c r="G67" i="2"/>
  <c r="G68" i="2"/>
  <c r="G70" i="2"/>
  <c r="G71" i="2"/>
  <c r="G72" i="2"/>
  <c r="G73" i="2"/>
  <c r="G74" i="2"/>
  <c r="G75" i="2"/>
  <c r="G76" i="2"/>
  <c r="G80" i="2"/>
  <c r="G81" i="2"/>
  <c r="I53" i="2"/>
  <c r="I54" i="2"/>
  <c r="I56" i="2"/>
  <c r="I57" i="2"/>
  <c r="I58" i="2"/>
  <c r="F59" i="2"/>
  <c r="I59" i="2"/>
  <c r="F60" i="2"/>
  <c r="I60" i="2"/>
  <c r="F61" i="2"/>
  <c r="F62" i="2"/>
  <c r="I62" i="2"/>
  <c r="F63" i="2"/>
  <c r="I63" i="2"/>
  <c r="F64" i="2"/>
  <c r="I64" i="2"/>
  <c r="F65" i="2"/>
  <c r="I65" i="2"/>
  <c r="F66" i="2"/>
  <c r="I66" i="2"/>
  <c r="F67" i="2"/>
  <c r="I67" i="2"/>
  <c r="F68" i="2"/>
  <c r="I68" i="2"/>
  <c r="F69" i="2"/>
  <c r="F70" i="2"/>
  <c r="I70" i="2"/>
  <c r="F71" i="2"/>
  <c r="I71" i="2"/>
  <c r="F72" i="2"/>
  <c r="I72" i="2"/>
  <c r="F73" i="2"/>
  <c r="I73" i="2"/>
  <c r="F74" i="2"/>
  <c r="I74" i="2"/>
  <c r="F75" i="2"/>
  <c r="I75" i="2"/>
  <c r="F76" i="2"/>
  <c r="I76" i="2"/>
  <c r="F77" i="2"/>
  <c r="F78" i="2"/>
  <c r="F79" i="2"/>
  <c r="F80" i="2"/>
  <c r="I80" i="2"/>
  <c r="H81" i="2"/>
  <c r="F81" i="2"/>
  <c r="F82" i="2"/>
  <c r="F83" i="2"/>
  <c r="H82" i="2"/>
  <c r="H83" i="2"/>
  <c r="D10" i="2" l="1"/>
  <c r="F35" i="2"/>
  <c r="C67" i="1"/>
  <c r="E67" i="1" s="1"/>
  <c r="H66" i="1"/>
  <c r="H30" i="2"/>
  <c r="I30" i="2"/>
  <c r="F30" i="2"/>
  <c r="H13" i="2"/>
  <c r="H13" i="1"/>
  <c r="F46" i="2"/>
  <c r="H46" i="2"/>
  <c r="I46" i="2"/>
  <c r="D67" i="1"/>
  <c r="G13" i="1"/>
  <c r="E13" i="1"/>
  <c r="G66" i="1"/>
  <c r="E66" i="1"/>
  <c r="F66" i="1"/>
  <c r="F13" i="1"/>
  <c r="H10" i="2" l="1"/>
  <c r="F10" i="2"/>
  <c r="G10" i="2"/>
  <c r="I10" i="2"/>
  <c r="F67" i="1"/>
  <c r="H67" i="1"/>
  <c r="G67" i="1"/>
  <c r="I84" i="2" l="1"/>
  <c r="G84" i="2"/>
  <c r="H84" i="2"/>
  <c r="F84" i="2"/>
</calcChain>
</file>

<file path=xl/sharedStrings.xml><?xml version="1.0" encoding="utf-8"?>
<sst xmlns="http://schemas.openxmlformats.org/spreadsheetml/2006/main" count="176" uniqueCount="158">
  <si>
    <t xml:space="preserve">Аналіз надходження платежів до місцевих бюджетів </t>
  </si>
  <si>
    <t>Чернівецької області за січень-червень 2023 року</t>
  </si>
  <si>
    <t>загальний фонд</t>
  </si>
  <si>
    <t>(місячний звіт)</t>
  </si>
  <si>
    <t>тис.грн</t>
  </si>
  <si>
    <t>Найменування районів і територіальних громад</t>
  </si>
  <si>
    <t>План на січень-червень 2023 року</t>
  </si>
  <si>
    <t>Фактичні надходження доходів за</t>
  </si>
  <si>
    <t>Відхилення обсягів фактичних надходжень доходів з початку року від</t>
  </si>
  <si>
    <t>січень-червень 2023 року</t>
  </si>
  <si>
    <t>січень-червень 2022 року</t>
  </si>
  <si>
    <t>плану на січень-червень 2023 року</t>
  </si>
  <si>
    <t>фактичних надходжень за січень-червень 2022 року</t>
  </si>
  <si>
    <t>+,-</t>
  </si>
  <si>
    <t>%</t>
  </si>
  <si>
    <t>Обласний</t>
  </si>
  <si>
    <t>Районний бюджет Вижницького району</t>
  </si>
  <si>
    <t>Районний бюджет Дністровського району</t>
  </si>
  <si>
    <t>Районний бюджет Чернівецького району</t>
  </si>
  <si>
    <t>Разом по районних бюджетах</t>
  </si>
  <si>
    <t>Вашковецька сільська ТГ</t>
  </si>
  <si>
    <t>Великокучурівська сільська ТГ</t>
  </si>
  <si>
    <t>Волоківська сільська ТГ</t>
  </si>
  <si>
    <t>Глибоцька селищна ТГ</t>
  </si>
  <si>
    <t>Клішковецька сільська ТГ</t>
  </si>
  <si>
    <t>Мамалигівська сільська ТГ</t>
  </si>
  <si>
    <t>Недобоївська сільська ТГ</t>
  </si>
  <si>
    <t>Рукшинська сільська ТГ</t>
  </si>
  <si>
    <t>Сокирянська міська ТГ</t>
  </si>
  <si>
    <t>Усть-Путильська сільська ТГ</t>
  </si>
  <si>
    <t>Вашківецька міська ТГ</t>
  </si>
  <si>
    <t>Вижницька міська ТГ</t>
  </si>
  <si>
    <t>Сторожинецька міська ТГ</t>
  </si>
  <si>
    <t>Красноїльська селищна ТГ</t>
  </si>
  <si>
    <t>Тереблеченська сільська ТГ</t>
  </si>
  <si>
    <t>Чудейська сільська ТГ</t>
  </si>
  <si>
    <t>Конятинська сільська ТГ</t>
  </si>
  <si>
    <t>Селятинська сільська ТГ</t>
  </si>
  <si>
    <t>Острицька сільська ТГ</t>
  </si>
  <si>
    <t>Мамаївська сільська ТГ</t>
  </si>
  <si>
    <t>Кіцманська міська ТГ</t>
  </si>
  <si>
    <t>Магальська сільська ТГ</t>
  </si>
  <si>
    <t>Вікнянська сільська ТГ</t>
  </si>
  <si>
    <t>Юрковецька сільська ТГ</t>
  </si>
  <si>
    <t>Кострижівська селищна ТГ</t>
  </si>
  <si>
    <t>Новоселицька міська ТГ</t>
  </si>
  <si>
    <t>Герцаївська міська ТГ</t>
  </si>
  <si>
    <t>Заставнівська міська ТГ</t>
  </si>
  <si>
    <t>Неполоковецька селищна ТГ</t>
  </si>
  <si>
    <t>Ставчанська сільська ТГ</t>
  </si>
  <si>
    <t>Хотинська міська ТГ</t>
  </si>
  <si>
    <t>Чагорська сільська ТГ</t>
  </si>
  <si>
    <t>Новодністровська міська ТГ</t>
  </si>
  <si>
    <t xml:space="preserve">Ванчиковецька сільська ТГ </t>
  </si>
  <si>
    <t>Карапчівська сільська ТГ</t>
  </si>
  <si>
    <t>Сучевенська сільська ТГ</t>
  </si>
  <si>
    <t>Кадубовецька сільська ТГ</t>
  </si>
  <si>
    <t>Банилівська сільська ТГ</t>
  </si>
  <si>
    <t>Берегометська селищна ТГ</t>
  </si>
  <si>
    <t>Боянська сільська ТГ</t>
  </si>
  <si>
    <t>Брусницька сільська ТГ</t>
  </si>
  <si>
    <t>Веренчанська сільська ТГ</t>
  </si>
  <si>
    <t>Горішньошеровецька сільська ТГ</t>
  </si>
  <si>
    <t>Кам’янецька сільська ТГ</t>
  </si>
  <si>
    <t>Кам’янська сільська ТГ</t>
  </si>
  <si>
    <t>Кельменецька селищна ТГ</t>
  </si>
  <si>
    <t>Лівинецька сільська ТГ</t>
  </si>
  <si>
    <t>Петровецька сільська ТГ</t>
  </si>
  <si>
    <t>Путильська селищна ТГ</t>
  </si>
  <si>
    <t>Тарашанська сільська ТГ</t>
  </si>
  <si>
    <t>Топорівська сільська ТГ</t>
  </si>
  <si>
    <t>Чернівецька міська ТГ</t>
  </si>
  <si>
    <t>Разом по ТГ</t>
  </si>
  <si>
    <t xml:space="preserve">Всього </t>
  </si>
  <si>
    <t>Найменування платежів</t>
  </si>
  <si>
    <t>Код платежу</t>
  </si>
  <si>
    <t>Загальний фонд</t>
  </si>
  <si>
    <t>Податкові надходження</t>
  </si>
  <si>
    <r>
      <t xml:space="preserve">Податок на доходи фізичних осіб - </t>
    </r>
    <r>
      <rPr>
        <u/>
        <sz val="12"/>
        <rFont val="Times New Roman Cyr"/>
        <family val="1"/>
        <charset val="204"/>
      </rPr>
      <t xml:space="preserve">79% </t>
    </r>
  </si>
  <si>
    <r>
      <rPr>
        <sz val="11"/>
        <color rgb="FF00B050"/>
        <rFont val="Times New Roman Cyr"/>
        <charset val="204"/>
      </rPr>
      <t>в т.ч</t>
    </r>
    <r>
      <rPr>
        <i/>
        <sz val="11"/>
        <color rgb="FF00B050"/>
        <rFont val="Times New Roman Cyr"/>
        <charset val="204"/>
      </rPr>
      <t>. 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- 79%</t>
    </r>
  </si>
  <si>
    <r>
      <t xml:space="preserve">Податок на доходи фізичних осіб, </t>
    </r>
    <r>
      <rPr>
        <i/>
        <sz val="11"/>
        <color rgb="FF00B050"/>
        <rFont val="Times New Roman Cyr"/>
        <family val="1"/>
        <charset val="204"/>
      </rPr>
      <t>крім ПДФО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r>
    <r>
      <rPr>
        <sz val="11"/>
        <color rgb="FF00B050"/>
        <rFont val="Times New Roman Cyr"/>
        <family val="1"/>
        <charset val="204"/>
      </rPr>
      <t xml:space="preserve"> - 79% </t>
    </r>
  </si>
  <si>
    <t>Податок на прибуток</t>
  </si>
  <si>
    <r>
      <t xml:space="preserve">Податок на прибуток підприємств приватного сектору економіки - </t>
    </r>
    <r>
      <rPr>
        <u/>
        <sz val="12"/>
        <rFont val="Times New Roman Cyr"/>
        <family val="1"/>
        <charset val="204"/>
      </rPr>
      <t>10%</t>
    </r>
  </si>
  <si>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</si>
  <si>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</si>
  <si>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r>
      <t xml:space="preserve">Рентна плата за спеціальне використання лісових ресурсів в частині деревини, заготовленої в порядку рубок головного користування - </t>
    </r>
    <r>
      <rPr>
        <u/>
        <sz val="12"/>
        <rFont val="Times New Roman Cyr"/>
        <family val="1"/>
        <charset val="204"/>
      </rPr>
      <t>37%</t>
    </r>
  </si>
  <si>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</si>
  <si>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r>
      <t xml:space="preserve">Рентна плата за спеціальне використання води - </t>
    </r>
    <r>
      <rPr>
        <u/>
        <sz val="12"/>
        <rFont val="Times New Roman Cyr"/>
        <family val="1"/>
        <charset val="204"/>
      </rPr>
      <t>45%</t>
    </r>
  </si>
  <si>
    <r>
      <t xml:space="preserve">Рентна плата за користування надрами для видобування інших корисних копалин загальнодержавного значення - </t>
    </r>
    <r>
      <rPr>
        <u/>
        <sz val="12"/>
        <rFont val="Times New Roman Cyr"/>
        <family val="1"/>
        <charset val="204"/>
      </rPr>
      <t>30%</t>
    </r>
  </si>
  <si>
    <r>
      <t xml:space="preserve">Рентна плата за користування надрами для видобування нафти - </t>
    </r>
    <r>
      <rPr>
        <u/>
        <sz val="12"/>
        <rFont val="Times New Roman Cyr"/>
        <family val="1"/>
        <charset val="204"/>
      </rPr>
      <t>5%</t>
    </r>
  </si>
  <si>
    <r>
      <t xml:space="preserve">Рентна плата за користування надрами для видобування природного газу - </t>
    </r>
    <r>
      <rPr>
        <u/>
        <sz val="12"/>
        <rFont val="Times New Roman Cyr"/>
        <family val="1"/>
        <charset val="204"/>
      </rPr>
      <t>5%</t>
    </r>
  </si>
  <si>
    <r>
      <t xml:space="preserve">Рентна плата за користування надрами для видобування газового конденсату - </t>
    </r>
    <r>
      <rPr>
        <u/>
        <sz val="12"/>
        <rFont val="Times New Roman Cyr"/>
        <family val="1"/>
        <charset val="204"/>
      </rPr>
      <t>5%</t>
    </r>
  </si>
  <si>
    <t xml:space="preserve">Рентна плата за користування надрами для видобування корисних копалин місцевого значення  </t>
  </si>
  <si>
    <t>Рентна плата за користування надрами в цілях, не пов'язаних з видобуванням корисних копалин</t>
  </si>
  <si>
    <t>Внутрішні податки на товари та послуги</t>
  </si>
  <si>
    <r>
      <t>Акцизний податок з вироблених в Україні підакцизних товарів (продукції</t>
    </r>
    <r>
      <rPr>
        <sz val="12"/>
        <rFont val="Times New Roman Cyr"/>
        <charset val="204"/>
      </rPr>
      <t>) (Пальне)</t>
    </r>
    <r>
      <rPr>
        <sz val="12"/>
        <color rgb="FFFF0000"/>
        <rFont val="Times New Roman Cyr"/>
        <charset val="204"/>
      </rPr>
      <t xml:space="preserve"> </t>
    </r>
  </si>
  <si>
    <t>14020000 (14021900)</t>
  </si>
  <si>
    <t xml:space="preserve">Акцизний податок з ввезених на митну територію України підакцизних товарів (продукції) (Пальне) </t>
  </si>
  <si>
    <t>14030000 (14031900)</t>
  </si>
  <si>
    <r>
      <rPr>
        <b/>
        <i/>
        <u/>
        <sz val="12"/>
        <rFont val="Times New Roman Cyr"/>
        <charset val="204"/>
      </rPr>
      <t>Разом</t>
    </r>
    <r>
      <rPr>
        <b/>
        <i/>
        <sz val="12"/>
        <rFont val="Times New Roman Cyr"/>
        <charset val="204"/>
      </rPr>
      <t xml:space="preserve">: акцизний податок з вироблених в Україні та з ввезених на митну територію України підакцизних товарів (продукції) (Пальне) </t>
    </r>
  </si>
  <si>
    <t>14021900      14031900</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</si>
  <si>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</si>
  <si>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</si>
  <si>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</si>
  <si>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Місцеві податки і збори, нараховані до 1 січня 2011 року</t>
  </si>
  <si>
    <r>
      <t xml:space="preserve">Місцеві податки та збори, що сплачуються (перераховуються) згідно з Податковим кодексом України,                                                                                                                                                                                  </t>
    </r>
    <r>
      <rPr>
        <b/>
        <i/>
        <sz val="12"/>
        <rFont val="Times New Roman Cyr"/>
        <family val="1"/>
        <charset val="204"/>
      </rPr>
      <t xml:space="preserve">в тому числі: </t>
    </r>
  </si>
  <si>
    <t>Податок на майно</t>
  </si>
  <si>
    <t xml:space="preserve">Податок на нерухоме майно, відмінне від земельної ділянки </t>
  </si>
  <si>
    <t>18010100-18010400</t>
  </si>
  <si>
    <t xml:space="preserve">Плата за землю </t>
  </si>
  <si>
    <t>18010500-18010900</t>
  </si>
  <si>
    <t xml:space="preserve">Транспортний податок </t>
  </si>
  <si>
    <t>18011000, 18011100</t>
  </si>
  <si>
    <t>Збір за місця для паркування транспортних засобів</t>
  </si>
  <si>
    <t>Туристичний збір</t>
  </si>
  <si>
    <t>Збір за провадження деяких видів підприємницької діяльності, що справлявся до 1 січня 2015 року</t>
  </si>
  <si>
    <t xml:space="preserve">Єдиний податок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</si>
  <si>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</si>
  <si>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Податки та збори, не віднесені до інших категорій</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</si>
  <si>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</si>
  <si>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</si>
  <si>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</si>
  <si>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</si>
  <si>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Суми, стягнені з винних осіб, за шкоду, заподіяну державі, підприємству, установі, організації</t>
  </si>
  <si>
    <t xml:space="preserve">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</si>
  <si>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</si>
  <si>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</si>
  <si>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Плата за встановлення земельного сервітуту</t>
  </si>
  <si>
    <r>
      <t xml:space="preserve">Адміністративні штрафи за адміністративні правопорушення у сфері забезпечення безпеки дорожнього руху, зафіксовані в автоматичному режимі - </t>
    </r>
    <r>
      <rPr>
        <u/>
        <sz val="12"/>
        <rFont val="Times New Roman Cyr"/>
        <charset val="204"/>
      </rPr>
      <t>10%</t>
    </r>
  </si>
  <si>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</si>
  <si>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Плата за надання адміністративних послуг</t>
  </si>
  <si>
    <t xml:space="preserve">Плата за ліцензії на певні види господарської діяльності та сертифікати, що видаються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</si>
  <si>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</si>
  <si>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ліцензії на виробництво спирту етилового, коньячного і плодового та зернового дистиляту, дистиляту виноградного спиртового, біоетанолу, алкогольних напоїв та тютюнових виробів та рідин, що використовуються в електронних сигаретах</t>
  </si>
  <si>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</si>
  <si>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Плата за державну реєстрацію (крім адміністративного збору за проведення державної реєстрації юридичних осіб, фізичних осіб - підприємців та громадських формувань)</t>
  </si>
  <si>
    <t xml:space="preserve">Плата за ліцензії на право оптової торгівлі алкогольними напоями, тютюновими виробами та рідинами, що використовуються в електроних сигаретах                                    </t>
  </si>
  <si>
    <t xml:space="preserve">Плата за ліцензії на право роздрібної торгівлі алкогольними напоями, тютюновими виробами та рідинами, що використовуються в електроних сигаретах                                    </t>
  </si>
  <si>
    <t>Плата за ліцензії та сертифікати, що сплачується ліцензіатами за місцем здійснення діяльності</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</si>
  <si>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</si>
  <si>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</si>
  <si>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</si>
  <si>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Плата за ліцензії на виробництво пального</t>
  </si>
  <si>
    <t>Плата за ліцензії на право оптової торгівлі пальним</t>
  </si>
  <si>
    <t>Плата за ліцензії на право роздрібної торгівлі пальним</t>
  </si>
  <si>
    <t>Плата за ліцензії на право зберігання пального</t>
  </si>
  <si>
    <t>Надходження від орендної плати за користування майновим комплексом та іншим майном, що перебуває в комунальній власності</t>
  </si>
  <si>
    <t>Державне мито</t>
  </si>
  <si>
    <t xml:space="preserve">Орендна плата за водні об'єкти (їх частини), що надаються в користування на умовах оренди обласними, районними державними адміністраціями, місцевими радами </t>
  </si>
  <si>
    <t>Надходження коштів з рахунків виборчих фондів</t>
  </si>
  <si>
    <t>Кошти, отримані від надання учасниками процедури закупівлі / спрощенної закупівлі як забезпечення їх тендерної пропозиції /пропозиції учасника спрощенної закупівлі, які не підлягають поверненню цим учасникам</t>
  </si>
  <si>
    <t xml:space="preserve">Кошти, отримані від переможця процедури закупівлі / спрощеної закупівлі під час укладення договору про закупівлю як забезпечення виконання цього договору, які не підлягають поверненню учаснику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</si>
  <si>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</si>
  <si>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Доходи від операцій з капіталом</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</si>
  <si>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</si>
  <si>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</si>
  <si>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Всього до загального фонду </t>
  </si>
  <si>
    <t>загальний фонди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</si>
</sst>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7" formatCode="0.000000"/>
    <numFmt numFmtId="168" formatCode="0.00000"/>
    <numFmt numFmtId="169" formatCode="#,##0.00000"/>
  </numFmts>
  <fonts count="65" x14ac:knownFonts="1">
    <font>
      <sz val="10"/>
      <name val="Arial Cyr"/>
      <charset val="204"/>
    </font>
    <font>
      <sz val="11"/>
      <color theme="1"/>
      <name val="Calibri"/>
      <family val="2"/>
      <charset val="204"/>
      <scheme val="minor"/>
    </font>
    <font>
      <sz val="10"/>
      <name val="Arial Cyr"/>
      <charset val="204"/>
    </font>
    <font>
      <b/>
      <i/>
      <sz val="14"/>
      <name val="Times New Roman Cyr"/>
      <family val="1"/>
      <charset val="204"/>
    </font>
    <font>
      <sz val="10"/>
      <name val="Times New Roman Cyr"/>
      <family val="1"/>
      <charset val="204"/>
    </font>
    <font>
      <b/>
      <i/>
      <sz val="14"/>
      <color indexed="8"/>
      <name val="Times New Roman Cyr"/>
      <family val="1"/>
      <charset val="204"/>
    </font>
    <font>
      <b/>
      <sz val="14"/>
      <name val="Times New Roman Cyr"/>
      <charset val="204"/>
    </font>
    <font>
      <b/>
      <i/>
      <sz val="14"/>
      <name val="Times New Roman Cyr"/>
      <charset val="204"/>
    </font>
    <font>
      <sz val="12"/>
      <name val="Times New Roman Cyr"/>
      <charset val="204"/>
    </font>
    <font>
      <sz val="12"/>
      <name val="Times New Roman Cyr"/>
      <family val="1"/>
      <charset val="204"/>
    </font>
    <font>
      <sz val="12"/>
      <color indexed="8"/>
      <name val="Times New Roman Cyr"/>
      <charset val="204"/>
    </font>
    <font>
      <sz val="12"/>
      <name val="Arial Cyr"/>
      <charset val="204"/>
    </font>
    <font>
      <sz val="12"/>
      <color indexed="8"/>
      <name val="Times New Roman Cyr"/>
      <family val="1"/>
      <charset val="204"/>
    </font>
    <font>
      <sz val="12"/>
      <color theme="1"/>
      <name val="Times New Roman Cyr"/>
      <family val="1"/>
      <charset val="204"/>
    </font>
    <font>
      <sz val="10"/>
      <color theme="1"/>
      <name val="Times New Roman Cyr"/>
      <family val="1"/>
      <charset val="204"/>
    </font>
    <font>
      <i/>
      <sz val="12"/>
      <name val="Times New Roman Cyr"/>
      <family val="1"/>
      <charset val="204"/>
    </font>
    <font>
      <i/>
      <sz val="12"/>
      <color theme="1"/>
      <name val="Times New Roman Cyr"/>
      <family val="1"/>
      <charset val="204"/>
    </font>
    <font>
      <i/>
      <sz val="12"/>
      <color indexed="8"/>
      <name val="Times New Roman Cyr"/>
      <family val="1"/>
      <charset val="204"/>
    </font>
    <font>
      <b/>
      <i/>
      <sz val="12"/>
      <color indexed="8"/>
      <name val="Times New Roman Cyr"/>
      <family val="1"/>
      <charset val="204"/>
    </font>
    <font>
      <b/>
      <i/>
      <sz val="12"/>
      <name val="Times New Roman Cyr"/>
      <family val="1"/>
      <charset val="204"/>
    </font>
    <font>
      <b/>
      <i/>
      <sz val="12"/>
      <name val="Times New Roman Cyr"/>
      <charset val="204"/>
    </font>
    <font>
      <b/>
      <i/>
      <sz val="12"/>
      <color indexed="56"/>
      <name val="Times New Roman Cyr"/>
      <charset val="204"/>
    </font>
    <font>
      <b/>
      <sz val="14"/>
      <name val="Times New Roman Cyr"/>
      <family val="1"/>
      <charset val="204"/>
    </font>
    <font>
      <u/>
      <sz val="12"/>
      <name val="Times New Roman Cyr"/>
      <family val="1"/>
      <charset val="204"/>
    </font>
    <font>
      <i/>
      <sz val="11"/>
      <color rgb="FF00B050"/>
      <name val="Times New Roman Cyr"/>
      <charset val="204"/>
    </font>
    <font>
      <sz val="11"/>
      <color rgb="FF00B050"/>
      <name val="Times New Roman Cyr"/>
      <charset val="204"/>
    </font>
    <font>
      <i/>
      <sz val="12"/>
      <color rgb="FF00B050"/>
      <name val="Times New Roman Cyr"/>
      <charset val="204"/>
    </font>
    <font>
      <sz val="12"/>
      <color rgb="FF00B050"/>
      <name val="Times New Roman Cyr"/>
      <family val="1"/>
      <charset val="204"/>
    </font>
    <font>
      <sz val="11"/>
      <color rgb="FF00B050"/>
      <name val="Times New Roman Cyr"/>
      <family val="1"/>
      <charset val="204"/>
    </font>
    <font>
      <i/>
      <sz val="11"/>
      <color rgb="FF00B050"/>
      <name val="Times New Roman Cyr"/>
      <family val="1"/>
      <charset val="204"/>
    </font>
    <font>
      <sz val="10"/>
      <color rgb="FF00B050"/>
      <name val="Times New Roman Cyr"/>
      <family val="1"/>
      <charset val="204"/>
    </font>
    <font>
      <b/>
      <sz val="12"/>
      <name val="Times New Roman Cyr"/>
      <family val="1"/>
      <charset val="204"/>
    </font>
    <font>
      <sz val="10"/>
      <name val="Times New Roman CYR"/>
      <charset val="204"/>
    </font>
    <font>
      <b/>
      <sz val="10"/>
      <name val="Times New Roman Cyr"/>
      <family val="1"/>
      <charset val="204"/>
    </font>
    <font>
      <b/>
      <sz val="10"/>
      <name val="Times New Roman Cyr"/>
      <charset val="204"/>
    </font>
    <font>
      <sz val="12"/>
      <color rgb="FFFF0000"/>
      <name val="Times New Roman Cyr"/>
      <charset val="204"/>
    </font>
    <font>
      <b/>
      <i/>
      <u/>
      <sz val="12"/>
      <name val="Times New Roman Cyr"/>
      <charset val="204"/>
    </font>
    <font>
      <b/>
      <i/>
      <sz val="12"/>
      <color theme="1"/>
      <name val="Times New Roman Cyr"/>
      <family val="1"/>
      <charset val="204"/>
    </font>
    <font>
      <b/>
      <sz val="12"/>
      <name val="Times New Roman Cyr"/>
      <charset val="204"/>
    </font>
    <font>
      <sz val="11"/>
      <name val="Times New Roman CYR"/>
      <family val="1"/>
      <charset val="204"/>
    </font>
    <font>
      <b/>
      <sz val="12"/>
      <color theme="1"/>
      <name val="Times New Roman Cyr"/>
      <family val="1"/>
      <charset val="204"/>
    </font>
    <font>
      <b/>
      <i/>
      <sz val="10"/>
      <name val="Times New Roman Cyr"/>
      <charset val="204"/>
    </font>
    <font>
      <u/>
      <sz val="12"/>
      <name val="Times New Roman Cyr"/>
      <charset val="204"/>
    </font>
    <font>
      <b/>
      <sz val="13"/>
      <name val="Times New Roman Cyr"/>
      <family val="1"/>
      <charset val="204"/>
    </font>
    <font>
      <b/>
      <sz val="13"/>
      <color theme="1"/>
      <name val="Times New Roman Cyr"/>
      <family val="1"/>
      <charset val="204"/>
    </font>
    <font>
      <sz val="11"/>
      <color indexed="8"/>
      <name val="Calibri"/>
      <family val="2"/>
      <charset val="204"/>
    </font>
    <font>
      <sz val="11"/>
      <color indexed="9"/>
      <name val="Calibri"/>
      <family val="2"/>
      <charset val="204"/>
    </font>
    <font>
      <sz val="10"/>
      <name val="Arial"/>
      <family val="2"/>
      <charset val="204"/>
    </font>
    <font>
      <sz val="11"/>
      <color indexed="62"/>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b/>
      <sz val="11"/>
      <color indexed="9"/>
      <name val="Calibri"/>
      <family val="2"/>
      <charset val="204"/>
    </font>
    <font>
      <b/>
      <sz val="18"/>
      <color indexed="56"/>
      <name val="Cambria"/>
      <family val="2"/>
      <charset val="204"/>
    </font>
    <font>
      <b/>
      <sz val="11"/>
      <color indexed="52"/>
      <name val="Calibri"/>
      <family val="2"/>
      <charset val="204"/>
    </font>
    <font>
      <sz val="10"/>
      <color theme="1"/>
      <name val="Calibri"/>
      <family val="2"/>
      <charset val="204"/>
      <scheme val="minor"/>
    </font>
    <font>
      <b/>
      <sz val="11"/>
      <color indexed="8"/>
      <name val="Calibri"/>
      <family val="2"/>
      <charset val="204"/>
    </font>
    <font>
      <sz val="11"/>
      <color indexed="20"/>
      <name val="Calibri"/>
      <family val="2"/>
      <charset val="204"/>
    </font>
    <font>
      <b/>
      <sz val="11"/>
      <color indexed="63"/>
      <name val="Calibri"/>
      <family val="2"/>
      <charset val="204"/>
    </font>
    <font>
      <sz val="11"/>
      <color indexed="60"/>
      <name val="Calibri"/>
      <family val="2"/>
      <charset val="204"/>
    </font>
    <font>
      <sz val="10"/>
      <name val="Helv"/>
      <charset val="204"/>
    </font>
    <font>
      <sz val="11"/>
      <color indexed="10"/>
      <name val="Calibri"/>
      <family val="2"/>
      <charset val="204"/>
    </font>
    <font>
      <i/>
      <sz val="11"/>
      <color indexed="23"/>
      <name val="Calibri"/>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26"/>
      </patternFill>
    </fill>
    <fill>
      <patternFill patternType="solid">
        <fgColor indexed="43"/>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10">
    <xf numFmtId="0" fontId="0" fillId="0" borderId="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7" fillId="0" borderId="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8" fillId="7" borderId="8" applyNumberFormat="0" applyAlignment="0" applyProtection="0"/>
    <xf numFmtId="0" fontId="49" fillId="4"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0" borderId="11" applyNumberFormat="0" applyFill="0" applyAlignment="0" applyProtection="0"/>
    <xf numFmtId="0" fontId="52"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0" fontId="53" fillId="0" borderId="12" applyNumberFormat="0" applyFill="0" applyAlignment="0" applyProtection="0"/>
    <xf numFmtId="0" fontId="54" fillId="20" borderId="13" applyNumberFormat="0" applyAlignment="0" applyProtection="0"/>
    <xf numFmtId="0" fontId="55" fillId="0" borderId="0" applyNumberFormat="0" applyFill="0" applyBorder="0" applyAlignment="0" applyProtection="0"/>
    <xf numFmtId="0" fontId="56" fillId="21" borderId="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14" applyNumberFormat="0" applyFill="0" applyAlignment="0" applyProtection="0"/>
    <xf numFmtId="0" fontId="59" fillId="3" borderId="0" applyNumberFormat="0" applyBorder="0" applyAlignment="0" applyProtection="0"/>
    <xf numFmtId="0" fontId="45" fillId="22" borderId="15" applyNumberFormat="0" applyFont="0" applyAlignment="0" applyProtection="0"/>
    <xf numFmtId="0" fontId="47" fillId="22" borderId="15" applyNumberFormat="0" applyFont="0" applyAlignment="0" applyProtection="0"/>
    <xf numFmtId="0" fontId="47" fillId="22" borderId="15" applyNumberFormat="0" applyFont="0" applyAlignment="0" applyProtection="0"/>
    <xf numFmtId="0" fontId="47" fillId="22" borderId="15" applyNumberFormat="0" applyFont="0" applyAlignment="0" applyProtection="0"/>
    <xf numFmtId="0" fontId="60" fillId="21" borderId="16" applyNumberFormat="0" applyAlignment="0" applyProtection="0"/>
    <xf numFmtId="0" fontId="61" fillId="23" borderId="0" applyNumberFormat="0" applyBorder="0" applyAlignment="0" applyProtection="0"/>
    <xf numFmtId="0" fontId="62" fillId="0" borderId="0"/>
    <xf numFmtId="0" fontId="63" fillId="0" borderId="0" applyNumberFormat="0" applyFill="0" applyBorder="0" applyAlignment="0" applyProtection="0"/>
    <xf numFmtId="0" fontId="64" fillId="0" borderId="0" applyNumberFormat="0" applyFill="0" applyBorder="0" applyAlignment="0" applyProtection="0"/>
  </cellStyleXfs>
  <cellXfs count="132">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165" fontId="4" fillId="0" borderId="0" xfId="0" applyNumberFormat="1" applyFont="1" applyAlignment="1">
      <alignment horizontal="centerContinuous" vertical="center"/>
    </xf>
    <xf numFmtId="165" fontId="8"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8" fillId="0" borderId="0" xfId="0" applyFont="1" applyAlignment="1">
      <alignment horizontal="right" vertical="center"/>
    </xf>
    <xf numFmtId="0" fontId="4" fillId="0" borderId="0" xfId="0" applyFont="1" applyFill="1" applyAlignment="1">
      <alignment vertical="center"/>
    </xf>
    <xf numFmtId="0" fontId="9" fillId="0" borderId="1" xfId="0" applyFont="1" applyBorder="1" applyAlignment="1">
      <alignment horizontal="center" vertical="center" wrapText="1"/>
    </xf>
    <xf numFmtId="167" fontId="8"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67" fontId="8" fillId="0" borderId="5" xfId="0" applyNumberFormat="1" applyFont="1" applyBorder="1" applyAlignment="1">
      <alignment horizontal="center" vertical="center" wrapText="1"/>
    </xf>
    <xf numFmtId="167" fontId="10" fillId="0" borderId="1" xfId="0" applyNumberFormat="1" applyFont="1" applyBorder="1" applyAlignment="1">
      <alignment horizontal="center" vertical="top" wrapText="1"/>
    </xf>
    <xf numFmtId="0" fontId="9" fillId="0" borderId="2" xfId="0" applyFont="1" applyBorder="1" applyAlignment="1">
      <alignment horizontal="center" vertical="top" wrapText="1"/>
    </xf>
    <xf numFmtId="0" fontId="11" fillId="0" borderId="4" xfId="0" applyFont="1" applyBorder="1" applyAlignment="1">
      <alignment horizontal="center" vertical="top"/>
    </xf>
    <xf numFmtId="0" fontId="9" fillId="0" borderId="4" xfId="0" applyFont="1" applyBorder="1" applyAlignment="1">
      <alignment horizontal="center" vertical="top" wrapText="1"/>
    </xf>
    <xf numFmtId="0" fontId="4" fillId="0" borderId="0" xfId="0" applyFont="1" applyBorder="1" applyAlignment="1">
      <alignment vertical="center"/>
    </xf>
    <xf numFmtId="0" fontId="9" fillId="0" borderId="6" xfId="0" applyFont="1" applyBorder="1" applyAlignment="1">
      <alignment horizontal="center" vertical="center" wrapText="1"/>
    </xf>
    <xf numFmtId="167" fontId="8" fillId="0" borderId="6" xfId="0" applyNumberFormat="1" applyFont="1" applyBorder="1" applyAlignment="1">
      <alignment horizontal="center" vertical="center" wrapText="1"/>
    </xf>
    <xf numFmtId="167" fontId="10" fillId="0" borderId="6" xfId="0" applyNumberFormat="1" applyFont="1" applyBorder="1" applyAlignment="1">
      <alignment horizontal="center" vertical="top" wrapText="1"/>
    </xf>
    <xf numFmtId="0" fontId="9" fillId="0" borderId="7" xfId="0" quotePrefix="1" applyFont="1" applyFill="1" applyBorder="1" applyAlignment="1">
      <alignment horizontal="center"/>
    </xf>
    <xf numFmtId="0" fontId="9" fillId="0" borderId="7" xfId="0" applyFont="1" applyFill="1" applyBorder="1" applyAlignment="1">
      <alignment horizontal="center"/>
    </xf>
    <xf numFmtId="0" fontId="12" fillId="0" borderId="7" xfId="0" applyFont="1" applyBorder="1" applyAlignment="1">
      <alignment vertical="center" wrapText="1"/>
    </xf>
    <xf numFmtId="165" fontId="13" fillId="0" borderId="7" xfId="0" applyNumberFormat="1" applyFont="1" applyFill="1" applyBorder="1" applyAlignment="1">
      <alignment vertical="center"/>
    </xf>
    <xf numFmtId="165" fontId="9" fillId="0" borderId="7" xfId="0" applyNumberFormat="1" applyFont="1" applyFill="1" applyBorder="1" applyAlignment="1">
      <alignment vertical="center"/>
    </xf>
    <xf numFmtId="165" fontId="9" fillId="0" borderId="7" xfId="0" applyNumberFormat="1" applyFont="1" applyBorder="1" applyAlignment="1">
      <alignment horizontal="center" vertical="center"/>
    </xf>
    <xf numFmtId="165" fontId="9" fillId="0" borderId="7"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4" fontId="4" fillId="0" borderId="0" xfId="0" applyNumberFormat="1" applyFont="1" applyBorder="1" applyAlignment="1">
      <alignment vertical="center"/>
    </xf>
    <xf numFmtId="0" fontId="13" fillId="0" borderId="7" xfId="0" applyFont="1" applyBorder="1" applyAlignment="1">
      <alignment vertical="center"/>
    </xf>
    <xf numFmtId="165" fontId="15" fillId="0" borderId="7" xfId="0" applyNumberFormat="1" applyFont="1" applyBorder="1" applyAlignment="1">
      <alignment horizontal="center" vertical="center"/>
    </xf>
    <xf numFmtId="0" fontId="16" fillId="0" borderId="7" xfId="0" applyFont="1" applyBorder="1" applyAlignment="1">
      <alignment vertical="center" wrapText="1"/>
    </xf>
    <xf numFmtId="165" fontId="16" fillId="0" borderId="7" xfId="0" applyNumberFormat="1" applyFont="1" applyBorder="1" applyAlignment="1">
      <alignment horizontal="right" vertical="center"/>
    </xf>
    <xf numFmtId="165" fontId="17" fillId="0" borderId="7" xfId="0" applyNumberFormat="1" applyFont="1" applyBorder="1" applyAlignment="1">
      <alignment horizontal="right" vertical="center"/>
    </xf>
    <xf numFmtId="165" fontId="15" fillId="0" borderId="7"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0" fontId="4" fillId="0" borderId="0" xfId="0" applyFont="1" applyFill="1" applyBorder="1" applyAlignment="1">
      <alignment vertical="center"/>
    </xf>
    <xf numFmtId="0" fontId="17" fillId="0" borderId="7" xfId="0" applyFont="1" applyBorder="1" applyAlignment="1">
      <alignment vertical="center" wrapText="1"/>
    </xf>
    <xf numFmtId="165" fontId="17" fillId="0" borderId="7" xfId="0" applyNumberFormat="1" applyFont="1" applyBorder="1" applyAlignment="1">
      <alignment vertical="center"/>
    </xf>
    <xf numFmtId="164" fontId="18" fillId="0" borderId="7" xfId="0" applyNumberFormat="1" applyFont="1" applyBorder="1" applyAlignment="1">
      <alignment horizontal="center" vertical="center"/>
    </xf>
    <xf numFmtId="165" fontId="19" fillId="0" borderId="7" xfId="0" applyNumberFormat="1" applyFont="1" applyBorder="1" applyAlignment="1">
      <alignment vertical="center"/>
    </xf>
    <xf numFmtId="165" fontId="19" fillId="0" borderId="7" xfId="0" applyNumberFormat="1" applyFont="1" applyFill="1" applyBorder="1" applyAlignment="1">
      <alignment horizontal="center" vertical="center"/>
    </xf>
    <xf numFmtId="164" fontId="19" fillId="0" borderId="7" xfId="0" applyNumberFormat="1" applyFont="1" applyFill="1" applyBorder="1" applyAlignment="1">
      <alignment horizontal="center" vertical="center"/>
    </xf>
    <xf numFmtId="0" fontId="9" fillId="0" borderId="7" xfId="0" applyFont="1" applyBorder="1" applyAlignment="1">
      <alignment vertical="center" wrapText="1"/>
    </xf>
    <xf numFmtId="165" fontId="4" fillId="0" borderId="0" xfId="0" applyNumberFormat="1" applyFont="1" applyAlignment="1">
      <alignment vertical="center"/>
    </xf>
    <xf numFmtId="0" fontId="3" fillId="0" borderId="0" xfId="0" applyFont="1" applyAlignment="1">
      <alignment horizontal="center"/>
    </xf>
    <xf numFmtId="0" fontId="4" fillId="0" borderId="0" xfId="0" applyFont="1"/>
    <xf numFmtId="0" fontId="6" fillId="0" borderId="0" xfId="0" applyFont="1" applyAlignment="1">
      <alignment horizontal="center"/>
    </xf>
    <xf numFmtId="0" fontId="7" fillId="0" borderId="0" xfId="0" applyFont="1" applyAlignment="1">
      <alignment horizontal="center"/>
    </xf>
    <xf numFmtId="0" fontId="6" fillId="0" borderId="0" xfId="0" applyFont="1" applyAlignment="1"/>
    <xf numFmtId="0" fontId="4" fillId="0" borderId="0" xfId="0" applyFont="1" applyAlignment="1">
      <alignment horizontal="centerContinuous"/>
    </xf>
    <xf numFmtId="168" fontId="4" fillId="0" borderId="0" xfId="0" applyNumberFormat="1" applyFont="1" applyAlignment="1">
      <alignment horizontal="centerContinuous"/>
    </xf>
    <xf numFmtId="168" fontId="14" fillId="0" borderId="0" xfId="0" applyNumberFormat="1" applyFont="1" applyAlignment="1">
      <alignment horizontal="center"/>
    </xf>
    <xf numFmtId="169" fontId="21" fillId="0" borderId="0" xfId="0" applyNumberFormat="1" applyFont="1" applyAlignment="1">
      <alignment horizontal="center" vertical="center" wrapText="1"/>
    </xf>
    <xf numFmtId="0" fontId="4" fillId="0" borderId="0" xfId="0" applyFont="1" applyAlignment="1">
      <alignment horizontal="center"/>
    </xf>
    <xf numFmtId="0" fontId="8" fillId="0" borderId="0" xfId="0" applyFont="1" applyAlignment="1">
      <alignment horizontal="center"/>
    </xf>
    <xf numFmtId="164" fontId="8" fillId="0" borderId="1"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164" fontId="10" fillId="0" borderId="1" xfId="0" applyNumberFormat="1" applyFont="1" applyBorder="1" applyAlignment="1">
      <alignment horizontal="center" vertical="top" wrapText="1"/>
    </xf>
    <xf numFmtId="164" fontId="8" fillId="0" borderId="6" xfId="0" applyNumberFormat="1" applyFont="1" applyBorder="1" applyAlignment="1">
      <alignment horizontal="center" vertical="center" wrapText="1"/>
    </xf>
    <xf numFmtId="164" fontId="10" fillId="0" borderId="6" xfId="0" applyNumberFormat="1" applyFont="1" applyBorder="1" applyAlignment="1">
      <alignment horizontal="center" vertical="top" wrapText="1"/>
    </xf>
    <xf numFmtId="0" fontId="4" fillId="0" borderId="0" xfId="0" applyFont="1" applyFill="1"/>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164" fontId="19" fillId="0" borderId="7" xfId="0" applyNumberFormat="1" applyFont="1" applyBorder="1" applyAlignment="1">
      <alignment horizontal="center" vertical="center" wrapText="1"/>
    </xf>
    <xf numFmtId="1" fontId="19" fillId="0" borderId="7" xfId="0" applyNumberFormat="1" applyFont="1" applyBorder="1" applyAlignment="1">
      <alignment horizontal="center" vertical="center"/>
    </xf>
    <xf numFmtId="165" fontId="19" fillId="0" borderId="7" xfId="0" applyNumberFormat="1" applyFont="1" applyBorder="1" applyAlignment="1">
      <alignment horizontal="right" vertical="center"/>
    </xf>
    <xf numFmtId="165" fontId="20" fillId="0" borderId="7" xfId="0" applyNumberFormat="1" applyFont="1" applyBorder="1" applyAlignment="1">
      <alignment horizontal="center" vertical="center"/>
    </xf>
    <xf numFmtId="164" fontId="4" fillId="0" borderId="0" xfId="0" applyNumberFormat="1" applyFont="1" applyFill="1" applyAlignment="1">
      <alignment vertical="center"/>
    </xf>
    <xf numFmtId="168" fontId="4" fillId="0" borderId="0" xfId="0" applyNumberFormat="1" applyFont="1" applyFill="1" applyAlignment="1">
      <alignment vertical="center"/>
    </xf>
    <xf numFmtId="164" fontId="9" fillId="0" borderId="7" xfId="0" applyNumberFormat="1" applyFont="1" applyBorder="1" applyAlignment="1">
      <alignment vertical="center" wrapText="1"/>
    </xf>
    <xf numFmtId="1" fontId="9" fillId="0" borderId="7" xfId="0" applyNumberFormat="1" applyFont="1" applyBorder="1" applyAlignment="1">
      <alignment horizontal="center" vertical="center"/>
    </xf>
    <xf numFmtId="165" fontId="9" fillId="0" borderId="7" xfId="0" applyNumberFormat="1" applyFont="1" applyBorder="1" applyAlignment="1">
      <alignment horizontal="right" vertical="center"/>
    </xf>
    <xf numFmtId="165" fontId="13" fillId="0" borderId="7" xfId="0" applyNumberFormat="1" applyFont="1" applyBorder="1" applyAlignment="1">
      <alignment horizontal="right" vertical="center"/>
    </xf>
    <xf numFmtId="164" fontId="24" fillId="0" borderId="7" xfId="0" applyNumberFormat="1" applyFont="1" applyBorder="1" applyAlignment="1">
      <alignment vertical="center" wrapText="1"/>
    </xf>
    <xf numFmtId="1" fontId="26" fillId="0" borderId="7" xfId="0" applyNumberFormat="1" applyFont="1" applyBorder="1" applyAlignment="1">
      <alignment horizontal="center" vertical="center"/>
    </xf>
    <xf numFmtId="165" fontId="26" fillId="0" borderId="7" xfId="0" applyNumberFormat="1" applyFont="1" applyBorder="1" applyAlignment="1">
      <alignment horizontal="right" vertical="center"/>
    </xf>
    <xf numFmtId="165" fontId="26" fillId="0" borderId="7" xfId="0" applyNumberFormat="1" applyFont="1" applyBorder="1" applyAlignment="1">
      <alignment horizontal="center" vertical="center"/>
    </xf>
    <xf numFmtId="165" fontId="27" fillId="0" borderId="7" xfId="0" applyNumberFormat="1" applyFont="1" applyBorder="1" applyAlignment="1">
      <alignment horizontal="center" vertical="center"/>
    </xf>
    <xf numFmtId="164" fontId="28" fillId="0" borderId="7" xfId="0" applyNumberFormat="1" applyFont="1" applyBorder="1" applyAlignment="1">
      <alignment vertical="center" wrapText="1"/>
    </xf>
    <xf numFmtId="1" fontId="27" fillId="0" borderId="7" xfId="0" applyNumberFormat="1" applyFont="1" applyBorder="1" applyAlignment="1">
      <alignment horizontal="center" vertical="center"/>
    </xf>
    <xf numFmtId="165" fontId="27" fillId="0" borderId="7" xfId="0" applyNumberFormat="1" applyFont="1" applyBorder="1" applyAlignment="1">
      <alignment horizontal="right" vertical="center"/>
    </xf>
    <xf numFmtId="0" fontId="30" fillId="0" borderId="0" xfId="0" applyFont="1" applyFill="1"/>
    <xf numFmtId="164" fontId="31" fillId="0" borderId="7" xfId="0" applyNumberFormat="1" applyFont="1" applyBorder="1" applyAlignment="1">
      <alignment vertical="center" wrapText="1"/>
    </xf>
    <xf numFmtId="1" fontId="31" fillId="0" borderId="7" xfId="0" applyNumberFormat="1" applyFont="1" applyBorder="1" applyAlignment="1">
      <alignment horizontal="center" vertical="center"/>
    </xf>
    <xf numFmtId="165" fontId="31" fillId="0" borderId="7" xfId="0" applyNumberFormat="1" applyFont="1" applyBorder="1" applyAlignment="1">
      <alignment horizontal="right" vertical="center"/>
    </xf>
    <xf numFmtId="165" fontId="31" fillId="0" borderId="7" xfId="0" applyNumberFormat="1" applyFont="1" applyBorder="1" applyAlignment="1">
      <alignment horizontal="center" vertical="center"/>
    </xf>
    <xf numFmtId="164" fontId="32" fillId="0" borderId="0" xfId="0" applyNumberFormat="1" applyFont="1" applyFill="1" applyAlignment="1">
      <alignment vertical="center"/>
    </xf>
    <xf numFmtId="0" fontId="32" fillId="0" borderId="0" xfId="0" applyFont="1" applyFill="1"/>
    <xf numFmtId="1" fontId="9" fillId="0" borderId="7" xfId="0" applyNumberFormat="1" applyFont="1" applyBorder="1" applyAlignment="1">
      <alignment horizontal="center" vertical="center" wrapText="1"/>
    </xf>
    <xf numFmtId="164" fontId="32" fillId="0" borderId="0" xfId="0" applyNumberFormat="1" applyFont="1" applyAlignment="1">
      <alignment vertical="center"/>
    </xf>
    <xf numFmtId="0" fontId="33" fillId="0" borderId="0" xfId="0" applyFont="1"/>
    <xf numFmtId="0" fontId="34" fillId="0" borderId="0" xfId="0" applyFont="1"/>
    <xf numFmtId="164" fontId="20" fillId="0" borderId="7" xfId="0" applyNumberFormat="1" applyFont="1" applyBorder="1" applyAlignment="1">
      <alignment vertical="center" wrapText="1"/>
    </xf>
    <xf numFmtId="1" fontId="20" fillId="0" borderId="7" xfId="0" applyNumberFormat="1" applyFont="1" applyBorder="1" applyAlignment="1">
      <alignment horizontal="center" vertical="center" wrapText="1"/>
    </xf>
    <xf numFmtId="165" fontId="20" fillId="0" borderId="7" xfId="0" applyNumberFormat="1" applyFont="1" applyBorder="1" applyAlignment="1">
      <alignment horizontal="right" vertical="center"/>
    </xf>
    <xf numFmtId="165" fontId="37" fillId="0" borderId="7" xfId="0" applyNumberFormat="1" applyFont="1" applyBorder="1" applyAlignment="1">
      <alignment horizontal="right" vertical="center"/>
    </xf>
    <xf numFmtId="164" fontId="38" fillId="0" borderId="7" xfId="0" applyNumberFormat="1" applyFont="1" applyBorder="1" applyAlignment="1">
      <alignment vertical="center" wrapText="1"/>
    </xf>
    <xf numFmtId="1" fontId="38" fillId="0" borderId="7" xfId="0" applyNumberFormat="1" applyFont="1" applyBorder="1" applyAlignment="1">
      <alignment horizontal="center" vertical="center" wrapText="1"/>
    </xf>
    <xf numFmtId="165" fontId="38" fillId="0" borderId="7" xfId="0" applyNumberFormat="1" applyFont="1" applyBorder="1" applyAlignment="1">
      <alignment horizontal="right" vertical="center"/>
    </xf>
    <xf numFmtId="165" fontId="38" fillId="0" borderId="7" xfId="0" applyNumberFormat="1" applyFont="1" applyBorder="1" applyAlignment="1">
      <alignment horizontal="center" vertical="center"/>
    </xf>
    <xf numFmtId="164" fontId="4" fillId="0" borderId="7" xfId="0" applyNumberFormat="1" applyFont="1" applyBorder="1" applyAlignment="1">
      <alignment vertical="center" wrapText="1"/>
    </xf>
    <xf numFmtId="164" fontId="39" fillId="0" borderId="7" xfId="0" applyNumberFormat="1" applyFont="1" applyBorder="1" applyAlignment="1">
      <alignment vertical="center" wrapText="1"/>
    </xf>
    <xf numFmtId="4" fontId="9" fillId="0" borderId="7" xfId="0" applyNumberFormat="1" applyFont="1" applyBorder="1" applyAlignment="1">
      <alignment horizontal="right" vertical="center"/>
    </xf>
    <xf numFmtId="165" fontId="40" fillId="0" borderId="7" xfId="0" applyNumberFormat="1" applyFont="1" applyBorder="1" applyAlignment="1">
      <alignment horizontal="right" vertical="center"/>
    </xf>
    <xf numFmtId="164" fontId="15" fillId="0" borderId="7" xfId="0" applyNumberFormat="1" applyFont="1" applyBorder="1" applyAlignment="1">
      <alignment vertical="center" wrapText="1"/>
    </xf>
    <xf numFmtId="1" fontId="15" fillId="0" borderId="7" xfId="0" applyNumberFormat="1" applyFont="1" applyBorder="1" applyAlignment="1">
      <alignment horizontal="center" vertical="center" wrapText="1"/>
    </xf>
    <xf numFmtId="165" fontId="15" fillId="0" borderId="7" xfId="0" applyNumberFormat="1" applyFont="1" applyBorder="1" applyAlignment="1">
      <alignment horizontal="right" vertical="center"/>
    </xf>
    <xf numFmtId="0" fontId="41" fillId="0" borderId="0" xfId="0" applyFont="1"/>
    <xf numFmtId="2" fontId="32" fillId="0" borderId="0" xfId="0" applyNumberFormat="1" applyFont="1" applyAlignment="1">
      <alignment vertical="center"/>
    </xf>
    <xf numFmtId="165" fontId="19" fillId="0" borderId="7" xfId="0" applyNumberFormat="1" applyFont="1" applyBorder="1" applyAlignment="1">
      <alignment horizontal="center" vertical="center"/>
    </xf>
    <xf numFmtId="164" fontId="31" fillId="0" borderId="7" xfId="0" applyNumberFormat="1" applyFont="1" applyBorder="1" applyAlignment="1">
      <alignment horizontal="left" vertical="center" wrapText="1"/>
    </xf>
    <xf numFmtId="164" fontId="9" fillId="0" borderId="7" xfId="0" applyNumberFormat="1" applyFont="1" applyBorder="1" applyAlignment="1">
      <alignment horizontal="left" vertical="center" wrapText="1"/>
    </xf>
    <xf numFmtId="164" fontId="4" fillId="0" borderId="7" xfId="0" applyNumberFormat="1" applyFont="1" applyBorder="1" applyAlignment="1">
      <alignment horizontal="left" vertical="center" wrapText="1"/>
    </xf>
    <xf numFmtId="164" fontId="19" fillId="0" borderId="7" xfId="0" applyNumberFormat="1" applyFont="1" applyBorder="1" applyAlignment="1">
      <alignment horizontal="center" vertical="center"/>
    </xf>
    <xf numFmtId="164" fontId="43" fillId="0" borderId="2" xfId="0" applyNumberFormat="1" applyFont="1" applyFill="1" applyBorder="1" applyAlignment="1">
      <alignment horizontal="center" vertical="center" wrapText="1"/>
    </xf>
    <xf numFmtId="164" fontId="43" fillId="0" borderId="4" xfId="0" applyNumberFormat="1" applyFont="1" applyFill="1" applyBorder="1" applyAlignment="1">
      <alignment horizontal="center" vertical="center" wrapText="1"/>
    </xf>
    <xf numFmtId="165" fontId="43" fillId="0" borderId="7" xfId="0" applyNumberFormat="1" applyFont="1" applyBorder="1" applyAlignment="1">
      <alignment horizontal="right" vertical="center"/>
    </xf>
    <xf numFmtId="165" fontId="44" fillId="0" borderId="7" xfId="0" applyNumberFormat="1" applyFont="1" applyBorder="1" applyAlignment="1">
      <alignment horizontal="right" vertical="center"/>
    </xf>
    <xf numFmtId="165" fontId="43" fillId="0" borderId="7" xfId="0" applyNumberFormat="1" applyFont="1" applyBorder="1" applyAlignment="1">
      <alignment horizontal="center" vertical="center"/>
    </xf>
    <xf numFmtId="164" fontId="34" fillId="0" borderId="0" xfId="0" applyNumberFormat="1" applyFont="1" applyAlignment="1">
      <alignment vertical="center"/>
    </xf>
    <xf numFmtId="164" fontId="4" fillId="0" borderId="0" xfId="0" applyNumberFormat="1" applyFont="1"/>
    <xf numFmtId="164" fontId="14" fillId="0" borderId="0" xfId="0" applyNumberFormat="1" applyFont="1"/>
  </cellXfs>
  <cellStyles count="510">
    <cellStyle name="20% — акцент1" xfId="1"/>
    <cellStyle name="20% — акцент2" xfId="2"/>
    <cellStyle name="20% — акцент3" xfId="3"/>
    <cellStyle name="20% — акцент4" xfId="4"/>
    <cellStyle name="20% — акцент5" xfId="5"/>
    <cellStyle name="20% — акцент6" xfId="6"/>
    <cellStyle name="20% – Акцентування1" xfId="7"/>
    <cellStyle name="20% – Акцентування2" xfId="8"/>
    <cellStyle name="20% – Акцентування3" xfId="9"/>
    <cellStyle name="20% – Акцентування4" xfId="10"/>
    <cellStyle name="20% – Акцентування5" xfId="11"/>
    <cellStyle name="20% – Акцентування6" xfId="12"/>
    <cellStyle name="40% — акцент1" xfId="13"/>
    <cellStyle name="40% — акцент2" xfId="14"/>
    <cellStyle name="40% — акцент3" xfId="15"/>
    <cellStyle name="40% — акцент4" xfId="16"/>
    <cellStyle name="40% — акцент5" xfId="17"/>
    <cellStyle name="40% — акцент6" xfId="18"/>
    <cellStyle name="40% – Акцентування1" xfId="19"/>
    <cellStyle name="40% – Акцентування2" xfId="20"/>
    <cellStyle name="40% – Акцентування3" xfId="21"/>
    <cellStyle name="40% – Акцентування4" xfId="22"/>
    <cellStyle name="40% – Акцентування5" xfId="23"/>
    <cellStyle name="40% – Акцентування6" xfId="24"/>
    <cellStyle name="60% — акцент1" xfId="25"/>
    <cellStyle name="60% — акцент2" xfId="26"/>
    <cellStyle name="60% — акцент3" xfId="27"/>
    <cellStyle name="60% — акцент4" xfId="28"/>
    <cellStyle name="60% — акцент5" xfId="29"/>
    <cellStyle name="60% — акцент6" xfId="30"/>
    <cellStyle name="60% – Акцентування1" xfId="31"/>
    <cellStyle name="60% – Акцентування2" xfId="32"/>
    <cellStyle name="60% – Акцентування3" xfId="33"/>
    <cellStyle name="60% – Акцентування4" xfId="34"/>
    <cellStyle name="60% – Акцентування5" xfId="35"/>
    <cellStyle name="60% – Акцентування6" xfId="36"/>
    <cellStyle name="Normal_Доходи" xfId="37"/>
    <cellStyle name="Акцентування1" xfId="38"/>
    <cellStyle name="Акцентування2" xfId="39"/>
    <cellStyle name="Акцентування3" xfId="40"/>
    <cellStyle name="Акцентування4" xfId="41"/>
    <cellStyle name="Акцентування5" xfId="42"/>
    <cellStyle name="Акцентування6" xfId="43"/>
    <cellStyle name="Ввід" xfId="44"/>
    <cellStyle name="Добре" xfId="45"/>
    <cellStyle name="Заголовок 1 2" xfId="46"/>
    <cellStyle name="Заголовок 2 2" xfId="47"/>
    <cellStyle name="Заголовок 3 2" xfId="48"/>
    <cellStyle name="Заголовок 4 2" xfId="49"/>
    <cellStyle name="Звичайний 2" xfId="50"/>
    <cellStyle name="Звичайний 2 2" xfId="51"/>
    <cellStyle name="Звичайний 2 2 2" xfId="52"/>
    <cellStyle name="Звичайний 2 2_1101_1102_1300_1402_1403_1404" xfId="53"/>
    <cellStyle name="Звичайний 2 3" xfId="54"/>
    <cellStyle name="Звичайний 2 4" xfId="55"/>
    <cellStyle name="Звичайний 2 5" xfId="56"/>
    <cellStyle name="Звичайний 2 6" xfId="57"/>
    <cellStyle name="Звичайний 2 7" xfId="58"/>
    <cellStyle name="Звичайний 2 8" xfId="59"/>
    <cellStyle name="Звичайний 2_1101_1102_1300_1402_1403_1404" xfId="60"/>
    <cellStyle name="Звичайний 3" xfId="61"/>
    <cellStyle name="Зв'язана клітинка" xfId="62"/>
    <cellStyle name="Контрольна клітинка" xfId="63"/>
    <cellStyle name="Назва" xfId="64"/>
    <cellStyle name="Обчислення" xfId="65"/>
    <cellStyle name="Обычный" xfId="0" builtinId="0"/>
    <cellStyle name="Обычный 10" xfId="66"/>
    <cellStyle name="Обычный 10 2" xfId="67"/>
    <cellStyle name="Обычный 10_1101_1102_1300_1402_1403_1404" xfId="68"/>
    <cellStyle name="Обычный 100" xfId="69"/>
    <cellStyle name="Обычный 100 2" xfId="70"/>
    <cellStyle name="Обычный 100_1101_1102_1300_1402_1403_1404" xfId="71"/>
    <cellStyle name="Обычный 102" xfId="72"/>
    <cellStyle name="Обычный 102 2" xfId="73"/>
    <cellStyle name="Обычный 102_1101_1102_1300_1402_1403_1404" xfId="74"/>
    <cellStyle name="Обычный 108" xfId="75"/>
    <cellStyle name="Обычный 108 2" xfId="76"/>
    <cellStyle name="Обычный 108_1101_1102_1300_1402_1403_1404" xfId="77"/>
    <cellStyle name="Обычный 109" xfId="78"/>
    <cellStyle name="Обычный 109 2" xfId="79"/>
    <cellStyle name="Обычный 109_1101_1102_1300_1402_1403_1404" xfId="80"/>
    <cellStyle name="Обычный 11" xfId="81"/>
    <cellStyle name="Обычный 11 2" xfId="82"/>
    <cellStyle name="Обычный 11_1101_1102_1300_1402_1403_1404" xfId="83"/>
    <cellStyle name="Обычный 12" xfId="84"/>
    <cellStyle name="Обычный 123" xfId="85"/>
    <cellStyle name="Обычный 13" xfId="86"/>
    <cellStyle name="Обычный 13 2" xfId="87"/>
    <cellStyle name="Обычный 13_1101_1102_1300_1402_1403_1404" xfId="88"/>
    <cellStyle name="Обычный 14" xfId="89"/>
    <cellStyle name="Обычный 15" xfId="90"/>
    <cellStyle name="Обычный 156" xfId="91"/>
    <cellStyle name="Обычный 156 2" xfId="92"/>
    <cellStyle name="Обычный 156_1101_1102_1300_1402_1403_1404" xfId="93"/>
    <cellStyle name="Обычный 157" xfId="94"/>
    <cellStyle name="Обычный 157 2" xfId="95"/>
    <cellStyle name="Обычный 157_1101_1102_1300_1402_1403_1404" xfId="96"/>
    <cellStyle name="Обычный 158" xfId="97"/>
    <cellStyle name="Обычный 158 2" xfId="98"/>
    <cellStyle name="Обычный 158_1101_1102_1300_1402_1403_1404" xfId="99"/>
    <cellStyle name="Обычный 159" xfId="100"/>
    <cellStyle name="Обычный 159 2" xfId="101"/>
    <cellStyle name="Обычный 159_1101_1102_1300_1402_1403_1404" xfId="102"/>
    <cellStyle name="Обычный 16" xfId="103"/>
    <cellStyle name="Обычный 160" xfId="104"/>
    <cellStyle name="Обычный 160 2" xfId="105"/>
    <cellStyle name="Обычный 160_1101_1102_1300_1402_1403_1404" xfId="106"/>
    <cellStyle name="Обычный 161" xfId="107"/>
    <cellStyle name="Обычный 161 2" xfId="108"/>
    <cellStyle name="Обычный 161_1101_1102_1300_1402_1403_1404" xfId="109"/>
    <cellStyle name="Обычный 162" xfId="110"/>
    <cellStyle name="Обычный 162 2" xfId="111"/>
    <cellStyle name="Обычный 162_1101_1102_1300_1402_1403_1404" xfId="112"/>
    <cellStyle name="Обычный 163" xfId="113"/>
    <cellStyle name="Обычный 163 2" xfId="114"/>
    <cellStyle name="Обычный 163_1101_1102_1300_1402_1403_1404" xfId="115"/>
    <cellStyle name="Обычный 164" xfId="116"/>
    <cellStyle name="Обычный 164 2" xfId="117"/>
    <cellStyle name="Обычный 164_1101_1102_1300_1402_1403_1404" xfId="118"/>
    <cellStyle name="Обычный 165" xfId="119"/>
    <cellStyle name="Обычный 165 2" xfId="120"/>
    <cellStyle name="Обычный 165_1101_1102_1300_1402_1403_1404" xfId="121"/>
    <cellStyle name="Обычный 166" xfId="122"/>
    <cellStyle name="Обычный 166 2" xfId="123"/>
    <cellStyle name="Обычный 166_1101_1102_1300_1402_1403_1404" xfId="124"/>
    <cellStyle name="Обычный 167" xfId="125"/>
    <cellStyle name="Обычный 167 2" xfId="126"/>
    <cellStyle name="Обычный 167_1101_1102_1300_1402_1403_1404" xfId="127"/>
    <cellStyle name="Обычный 168" xfId="128"/>
    <cellStyle name="Обычный 168 2" xfId="129"/>
    <cellStyle name="Обычный 168_1101_1102_1300_1402_1403_1404" xfId="130"/>
    <cellStyle name="Обычный 169" xfId="131"/>
    <cellStyle name="Обычный 169 2" xfId="132"/>
    <cellStyle name="Обычный 169_1101_1102_1300_1402_1403_1404" xfId="133"/>
    <cellStyle name="Обычный 17" xfId="134"/>
    <cellStyle name="Обычный 170" xfId="135"/>
    <cellStyle name="Обычный 170 2" xfId="136"/>
    <cellStyle name="Обычный 170_1101_1102_1300_1402_1403_1404" xfId="137"/>
    <cellStyle name="Обычный 18" xfId="138"/>
    <cellStyle name="Обычный 180" xfId="139"/>
    <cellStyle name="Обычный 180 2" xfId="140"/>
    <cellStyle name="Обычный 180 2 2" xfId="141"/>
    <cellStyle name="Обычный 180 2 2 2" xfId="142"/>
    <cellStyle name="Обычный 180 2 2_1101_1102_1300_1402_1403_1404" xfId="143"/>
    <cellStyle name="Обычный 180 2 3" xfId="144"/>
    <cellStyle name="Обычный 180 2_1101_1102_1300_1402_1403_1404" xfId="145"/>
    <cellStyle name="Обычный 180 3" xfId="146"/>
    <cellStyle name="Обычный 180 3 2" xfId="147"/>
    <cellStyle name="Обычный 180 3_1101_1102_1300_1402_1403_1404" xfId="148"/>
    <cellStyle name="Обычный 180 4" xfId="149"/>
    <cellStyle name="Обычный 180 5" xfId="150"/>
    <cellStyle name="Обычный 180_1101_1102_1300_1402_1403_1404" xfId="151"/>
    <cellStyle name="Обычный 188" xfId="152"/>
    <cellStyle name="Обычный 188 2" xfId="153"/>
    <cellStyle name="Обычный 188 2 2" xfId="154"/>
    <cellStyle name="Обычный 188 2_1101_1102_1300_1402_1403_1404" xfId="155"/>
    <cellStyle name="Обычный 188 3" xfId="156"/>
    <cellStyle name="Обычный 188_1101_1102_1300_1402_1403_1404" xfId="157"/>
    <cellStyle name="Обычный 19" xfId="158"/>
    <cellStyle name="Обычный 2" xfId="159"/>
    <cellStyle name="Обычный 2 10" xfId="160"/>
    <cellStyle name="Обычный 2 2" xfId="161"/>
    <cellStyle name="Обычный 2 2 2" xfId="162"/>
    <cellStyle name="Обычный 2 2 2 2" xfId="163"/>
    <cellStyle name="Обычный 2 2 2_1101_1102_1300_1402_1403_1404" xfId="164"/>
    <cellStyle name="Обычный 2 2 3" xfId="165"/>
    <cellStyle name="Обычный 2 2_1101_1102_1300_1402_1403_1404" xfId="166"/>
    <cellStyle name="Обычный 2 3" xfId="167"/>
    <cellStyle name="Обычный 2 3 2" xfId="168"/>
    <cellStyle name="Обычный 2 3_1101_1102_1300_1402_1403_1404" xfId="169"/>
    <cellStyle name="Обычный 2 4" xfId="170"/>
    <cellStyle name="Обычный 2 5" xfId="171"/>
    <cellStyle name="Обычный 2 6" xfId="172"/>
    <cellStyle name="Обычный 2 7" xfId="173"/>
    <cellStyle name="Обычный 2 8" xfId="174"/>
    <cellStyle name="Обычный 2 9" xfId="175"/>
    <cellStyle name="Обычный 2_1101_1102_1300_1402_1403_1404" xfId="176"/>
    <cellStyle name="Обычный 20" xfId="177"/>
    <cellStyle name="Обычный 204" xfId="178"/>
    <cellStyle name="Обычный 204 2" xfId="179"/>
    <cellStyle name="Обычный 204_1101_1102_1300_1402_1403_1404" xfId="180"/>
    <cellStyle name="Обычный 205" xfId="181"/>
    <cellStyle name="Обычный 205 2" xfId="182"/>
    <cellStyle name="Обычный 205_1101_1102_1300_1402_1403_1404" xfId="183"/>
    <cellStyle name="Обычный 206" xfId="184"/>
    <cellStyle name="Обычный 206 2" xfId="185"/>
    <cellStyle name="Обычный 206 2 2" xfId="186"/>
    <cellStyle name="Обычный 206 2_1101_1102_1300_1402_1403_1404" xfId="187"/>
    <cellStyle name="Обычный 206 3" xfId="188"/>
    <cellStyle name="Обычный 206_1101_1102_1300_1402_1403_1404" xfId="189"/>
    <cellStyle name="Обычный 21" xfId="190"/>
    <cellStyle name="Обычный 215" xfId="191"/>
    <cellStyle name="Обычный 215 2" xfId="192"/>
    <cellStyle name="Обычный 215_1101_1102_1300_1402_1403_1404" xfId="193"/>
    <cellStyle name="Обычный 216" xfId="194"/>
    <cellStyle name="Обычный 216 2" xfId="195"/>
    <cellStyle name="Обычный 216_1101_1102_1300_1402_1403_1404" xfId="196"/>
    <cellStyle name="Обычный 217" xfId="197"/>
    <cellStyle name="Обычный 217 2" xfId="198"/>
    <cellStyle name="Обычный 217_1101_1102_1300_1402_1403_1404" xfId="199"/>
    <cellStyle name="Обычный 218" xfId="200"/>
    <cellStyle name="Обычный 218 2" xfId="201"/>
    <cellStyle name="Обычный 218 2 2" xfId="202"/>
    <cellStyle name="Обычный 218 2 2 2" xfId="203"/>
    <cellStyle name="Обычный 218 2 2_1101_1102_1300_1402_1403_1404" xfId="204"/>
    <cellStyle name="Обычный 218 2 3" xfId="205"/>
    <cellStyle name="Обычный 218 2_1101_1102_1300_1402_1403_1404" xfId="206"/>
    <cellStyle name="Обычный 218 3" xfId="207"/>
    <cellStyle name="Обычный 218 3 2" xfId="208"/>
    <cellStyle name="Обычный 218 3_1101_1102_1300_1402_1403_1404" xfId="209"/>
    <cellStyle name="Обычный 218 4" xfId="210"/>
    <cellStyle name="Обычный 218 5" xfId="211"/>
    <cellStyle name="Обычный 218_1101_1102_1300_1402_1403_1404" xfId="212"/>
    <cellStyle name="Обычный 22" xfId="213"/>
    <cellStyle name="Обычный 22 2" xfId="214"/>
    <cellStyle name="Обычный 22 2 2" xfId="215"/>
    <cellStyle name="Обычный 22 2_1101_1102_1300_1402_1403_1404" xfId="216"/>
    <cellStyle name="Обычный 22 3" xfId="217"/>
    <cellStyle name="Обычный 22_1101_1102_1300_1402_1403_1404" xfId="218"/>
    <cellStyle name="Обычный 23" xfId="219"/>
    <cellStyle name="Обычный 23 2" xfId="220"/>
    <cellStyle name="Обычный 23 2 2" xfId="221"/>
    <cellStyle name="Обычный 23 2_1101_1102_1300_1402_1403_1404" xfId="222"/>
    <cellStyle name="Обычный 23 3" xfId="223"/>
    <cellStyle name="Обычный 23_1101_1102_1300_1402_1403_1404" xfId="224"/>
    <cellStyle name="Обычный 24" xfId="225"/>
    <cellStyle name="Обычный 24 2" xfId="226"/>
    <cellStyle name="Обычный 24 2 2" xfId="227"/>
    <cellStyle name="Обычный 24 2_1101_1102_1300_1402_1403_1404" xfId="228"/>
    <cellStyle name="Обычный 24 3" xfId="229"/>
    <cellStyle name="Обычный 24_1101_1102_1300_1402_1403_1404" xfId="230"/>
    <cellStyle name="Обычный 246" xfId="231"/>
    <cellStyle name="Обычный 246 2" xfId="232"/>
    <cellStyle name="Обычный 246_1101_1102_1300_1402_1403_1404" xfId="233"/>
    <cellStyle name="Обычный 247" xfId="234"/>
    <cellStyle name="Обычный 247 2" xfId="235"/>
    <cellStyle name="Обычный 247_1101_1102_1300_1402_1403_1404" xfId="236"/>
    <cellStyle name="Обычный 249" xfId="237"/>
    <cellStyle name="Обычный 249 2" xfId="238"/>
    <cellStyle name="Обычный 249_1101_1102_1300_1402_1403_1404" xfId="239"/>
    <cellStyle name="Обычный 25" xfId="240"/>
    <cellStyle name="Обычный 25 2" xfId="241"/>
    <cellStyle name="Обычный 25 2 2" xfId="242"/>
    <cellStyle name="Обычный 25 2_1101_1102_1300_1402_1403_1404" xfId="243"/>
    <cellStyle name="Обычный 25 3" xfId="244"/>
    <cellStyle name="Обычный 25_1101_1102_1300_1402_1403_1404" xfId="245"/>
    <cellStyle name="Обычный 255" xfId="246"/>
    <cellStyle name="Обычный 255 2" xfId="247"/>
    <cellStyle name="Обычный 255 2 2" xfId="248"/>
    <cellStyle name="Обычный 255 2 2 2" xfId="249"/>
    <cellStyle name="Обычный 255 2 2_1101_1102_1300_1402_1403_1404" xfId="250"/>
    <cellStyle name="Обычный 255 2 3" xfId="251"/>
    <cellStyle name="Обычный 255 2_1101_1102_1300_1402_1403_1404" xfId="252"/>
    <cellStyle name="Обычный 255 3" xfId="253"/>
    <cellStyle name="Обычный 255 3 2" xfId="254"/>
    <cellStyle name="Обычный 255 3_1101_1102_1300_1402_1403_1404" xfId="255"/>
    <cellStyle name="Обычный 255 4" xfId="256"/>
    <cellStyle name="Обычный 255_1101_1102_1300_1402_1403_1404" xfId="257"/>
    <cellStyle name="Обычный 26" xfId="258"/>
    <cellStyle name="Обычный 27" xfId="259"/>
    <cellStyle name="Обычный 28" xfId="260"/>
    <cellStyle name="Обычный 28 2" xfId="261"/>
    <cellStyle name="Обычный 28_1101_1102_1300_1402_1403_1404" xfId="262"/>
    <cellStyle name="Обычный 29" xfId="263"/>
    <cellStyle name="Обычный 29 2" xfId="264"/>
    <cellStyle name="Обычный 29_1101_1102_1300_1402_1403_1404" xfId="265"/>
    <cellStyle name="Обычный 3" xfId="266"/>
    <cellStyle name="Обычный 3 2" xfId="267"/>
    <cellStyle name="Обычный 3 2 2" xfId="268"/>
    <cellStyle name="Обычный 3 2 2 2" xfId="269"/>
    <cellStyle name="Обычный 3 2 2_1101_1102_1300_1402_1403_1404" xfId="270"/>
    <cellStyle name="Обычный 3 2 3" xfId="271"/>
    <cellStyle name="Обычный 3 2_1101_1102_1300_1402_1403_1404" xfId="272"/>
    <cellStyle name="Обычный 3_kv_doh_d1" xfId="273"/>
    <cellStyle name="Обычный 30" xfId="274"/>
    <cellStyle name="Обычный 30 2" xfId="275"/>
    <cellStyle name="Обычный 30_1101_1102_1300_1402_1403_1404" xfId="276"/>
    <cellStyle name="Обычный 31" xfId="277"/>
    <cellStyle name="Обычный 31 2" xfId="278"/>
    <cellStyle name="Обычный 31_1101_1102_1300_1402_1403_1404" xfId="279"/>
    <cellStyle name="Обычный 32" xfId="280"/>
    <cellStyle name="Обычный 32 2" xfId="281"/>
    <cellStyle name="Обычный 32_1101_1102_1300_1402_1403_1404" xfId="282"/>
    <cellStyle name="Обычный 33" xfId="283"/>
    <cellStyle name="Обычный 34" xfId="284"/>
    <cellStyle name="Обычный 35" xfId="285"/>
    <cellStyle name="Обычный 35 2" xfId="286"/>
    <cellStyle name="Обычный 35_1101_1102_1300_1402_1403_1404" xfId="287"/>
    <cellStyle name="Обычный 36" xfId="288"/>
    <cellStyle name="Обычный 37" xfId="289"/>
    <cellStyle name="Обычный 38" xfId="290"/>
    <cellStyle name="Обычный 38 2" xfId="291"/>
    <cellStyle name="Обычный 38_1101_1102_1300_1402_1403_1404" xfId="292"/>
    <cellStyle name="Обычный 39" xfId="293"/>
    <cellStyle name="Обычный 4" xfId="294"/>
    <cellStyle name="Обычный 40" xfId="295"/>
    <cellStyle name="Обычный 40 2" xfId="296"/>
    <cellStyle name="Обычный 40_1101_1102_1300_1402_1403_1404" xfId="297"/>
    <cellStyle name="Обычный 41" xfId="298"/>
    <cellStyle name="Обычный 42" xfId="299"/>
    <cellStyle name="Обычный 43" xfId="300"/>
    <cellStyle name="Обычный 44" xfId="301"/>
    <cellStyle name="Обычный 45" xfId="302"/>
    <cellStyle name="Обычный 45 2" xfId="303"/>
    <cellStyle name="Обычный 45_1101_1102_1300_1402_1403_1404" xfId="304"/>
    <cellStyle name="Обычный 46" xfId="305"/>
    <cellStyle name="Обычный 47" xfId="306"/>
    <cellStyle name="Обычный 48" xfId="307"/>
    <cellStyle name="Обычный 49" xfId="308"/>
    <cellStyle name="Обычный 5" xfId="309"/>
    <cellStyle name="Обычный 5 2" xfId="310"/>
    <cellStyle name="Обычный 5 2 2" xfId="311"/>
    <cellStyle name="Обычный 5 2_1101_1102_1300_1402_1403_1404" xfId="312"/>
    <cellStyle name="Обычный 5 3" xfId="313"/>
    <cellStyle name="Обычный 5_1101_1102_1300_1402_1403_1404" xfId="314"/>
    <cellStyle name="Обычный 50" xfId="315"/>
    <cellStyle name="Обычный 50 2" xfId="316"/>
    <cellStyle name="Обычный 50_1101_1102_1300_1402_1403_1404" xfId="317"/>
    <cellStyle name="Обычный 51" xfId="318"/>
    <cellStyle name="Обычный 52" xfId="319"/>
    <cellStyle name="Обычный 53" xfId="320"/>
    <cellStyle name="Обычный 54" xfId="321"/>
    <cellStyle name="Обычный 55" xfId="322"/>
    <cellStyle name="Обычный 55 2" xfId="323"/>
    <cellStyle name="Обычный 55_1101_1102_1300_1402_1403_1404" xfId="324"/>
    <cellStyle name="Обычный 56" xfId="325"/>
    <cellStyle name="Обычный 57" xfId="326"/>
    <cellStyle name="Обычный 58" xfId="327"/>
    <cellStyle name="Обычный 59" xfId="328"/>
    <cellStyle name="Обычный 6" xfId="329"/>
    <cellStyle name="Обычный 60" xfId="330"/>
    <cellStyle name="Обычный 61" xfId="331"/>
    <cellStyle name="Обычный 62" xfId="332"/>
    <cellStyle name="Обычный 63" xfId="333"/>
    <cellStyle name="Обычный 63 2" xfId="334"/>
    <cellStyle name="Обычный 63_1101_1102_1300_1402_1403_1404" xfId="335"/>
    <cellStyle name="Обычный 64" xfId="336"/>
    <cellStyle name="Обычный 65" xfId="337"/>
    <cellStyle name="Обычный 66" xfId="338"/>
    <cellStyle name="Обычный 67" xfId="339"/>
    <cellStyle name="Обычный 68" xfId="340"/>
    <cellStyle name="Обычный 69" xfId="341"/>
    <cellStyle name="Обычный 7" xfId="342"/>
    <cellStyle name="Обычный 7 2" xfId="343"/>
    <cellStyle name="Обычный 7_1101_1102_1300_1402_1403_1404" xfId="344"/>
    <cellStyle name="Обычный 70" xfId="345"/>
    <cellStyle name="Обычный 70 2" xfId="346"/>
    <cellStyle name="Обычный 70 2 2" xfId="347"/>
    <cellStyle name="Обычный 70 2 2 2" xfId="348"/>
    <cellStyle name="Обычный 70 2 2_1101_1102_1300_1402_1403_1404" xfId="349"/>
    <cellStyle name="Обычный 70 2 3" xfId="350"/>
    <cellStyle name="Обычный 70 2_1101_1102_1300_1402_1403_1404" xfId="351"/>
    <cellStyle name="Обычный 70 3" xfId="352"/>
    <cellStyle name="Обычный 70 3 2" xfId="353"/>
    <cellStyle name="Обычный 70 3_1101_1102_1300_1402_1403_1404" xfId="354"/>
    <cellStyle name="Обычный 70 4" xfId="355"/>
    <cellStyle name="Обычный 70_1101_1102_1300_1402_1403_1404" xfId="356"/>
    <cellStyle name="Обычный 71" xfId="357"/>
    <cellStyle name="Обычный 71 2" xfId="358"/>
    <cellStyle name="Обычный 71 2 2" xfId="359"/>
    <cellStyle name="Обычный 71 2 2 2" xfId="360"/>
    <cellStyle name="Обычный 71 2 2_1101_1102_1300_1402_1403_1404" xfId="361"/>
    <cellStyle name="Обычный 71 2 3" xfId="362"/>
    <cellStyle name="Обычный 71 2_1101_1102_1300_1402_1403_1404" xfId="363"/>
    <cellStyle name="Обычный 71 3" xfId="364"/>
    <cellStyle name="Обычный 71 3 2" xfId="365"/>
    <cellStyle name="Обычный 71 3_1101_1102_1300_1402_1403_1404" xfId="366"/>
    <cellStyle name="Обычный 71 4" xfId="367"/>
    <cellStyle name="Обычный 71_1101_1102_1300_1402_1403_1404" xfId="368"/>
    <cellStyle name="Обычный 72" xfId="369"/>
    <cellStyle name="Обычный 73" xfId="370"/>
    <cellStyle name="Обычный 74" xfId="371"/>
    <cellStyle name="Обычный 75" xfId="372"/>
    <cellStyle name="Обычный 77" xfId="373"/>
    <cellStyle name="Обычный 77 2" xfId="374"/>
    <cellStyle name="Обычный 77 2 2" xfId="375"/>
    <cellStyle name="Обычный 77 2_1101_1102_1300_1402_1403_1404" xfId="376"/>
    <cellStyle name="Обычный 77 3" xfId="377"/>
    <cellStyle name="Обычный 77_1101_1102_1300_1402_1403_1404" xfId="378"/>
    <cellStyle name="Обычный 78" xfId="379"/>
    <cellStyle name="Обычный 78 2" xfId="380"/>
    <cellStyle name="Обычный 78 2 2" xfId="381"/>
    <cellStyle name="Обычный 78 2_1101_1102_1300_1402_1403_1404" xfId="382"/>
    <cellStyle name="Обычный 78 3" xfId="383"/>
    <cellStyle name="Обычный 78_1101_1102_1300_1402_1403_1404" xfId="384"/>
    <cellStyle name="Обычный 79" xfId="385"/>
    <cellStyle name="Обычный 79 2" xfId="386"/>
    <cellStyle name="Обычный 79 2 2" xfId="387"/>
    <cellStyle name="Обычный 79 2 2 2" xfId="388"/>
    <cellStyle name="Обычный 79 2 2_1101_1102_1300_1402_1403_1404" xfId="389"/>
    <cellStyle name="Обычный 79 2 3" xfId="390"/>
    <cellStyle name="Обычный 79 2_1101_1102_1300_1402_1403_1404" xfId="391"/>
    <cellStyle name="Обычный 79 3" xfId="392"/>
    <cellStyle name="Обычный 79 3 2" xfId="393"/>
    <cellStyle name="Обычный 79 3_1101_1102_1300_1402_1403_1404" xfId="394"/>
    <cellStyle name="Обычный 79 4" xfId="395"/>
    <cellStyle name="Обычный 79_1101_1102_1300_1402_1403_1404" xfId="396"/>
    <cellStyle name="Обычный 8" xfId="397"/>
    <cellStyle name="Обычный 8 2" xfId="398"/>
    <cellStyle name="Обычный 8_1101_1102_1300_1402_1403_1404" xfId="399"/>
    <cellStyle name="Обычный 80" xfId="400"/>
    <cellStyle name="Обычный 80 2" xfId="401"/>
    <cellStyle name="Обычный 80 2 2" xfId="402"/>
    <cellStyle name="Обычный 80 2_1101_1102_1300_1402_1403_1404" xfId="403"/>
    <cellStyle name="Обычный 80 3" xfId="404"/>
    <cellStyle name="Обычный 80_1101_1102_1300_1402_1403_1404" xfId="405"/>
    <cellStyle name="Обычный 81" xfId="406"/>
    <cellStyle name="Обычный 81 2" xfId="407"/>
    <cellStyle name="Обычный 81 2 2" xfId="408"/>
    <cellStyle name="Обычный 81 2_1101_1102_1300_1402_1403_1404" xfId="409"/>
    <cellStyle name="Обычный 81 3" xfId="410"/>
    <cellStyle name="Обычный 81_1101_1102_1300_1402_1403_1404" xfId="411"/>
    <cellStyle name="Обычный 82" xfId="412"/>
    <cellStyle name="Обычный 82 2" xfId="413"/>
    <cellStyle name="Обычный 82 2 2" xfId="414"/>
    <cellStyle name="Обычный 82 2_1101_1102_1300_1402_1403_1404" xfId="415"/>
    <cellStyle name="Обычный 82 3" xfId="416"/>
    <cellStyle name="Обычный 82_1101_1102_1300_1402_1403_1404" xfId="417"/>
    <cellStyle name="Обычный 83" xfId="418"/>
    <cellStyle name="Обычный 83 2" xfId="419"/>
    <cellStyle name="Обычный 83 2 2" xfId="420"/>
    <cellStyle name="Обычный 83 2_1101_1102_1300_1402_1403_1404" xfId="421"/>
    <cellStyle name="Обычный 83 3" xfId="422"/>
    <cellStyle name="Обычный 83_1101_1102_1300_1402_1403_1404" xfId="423"/>
    <cellStyle name="Обычный 84" xfId="424"/>
    <cellStyle name="Обычный 84 2" xfId="425"/>
    <cellStyle name="Обычный 84 2 2" xfId="426"/>
    <cellStyle name="Обычный 84 2_1101_1102_1300_1402_1403_1404" xfId="427"/>
    <cellStyle name="Обычный 84 3" xfId="428"/>
    <cellStyle name="Обычный 84_1101_1102_1300_1402_1403_1404" xfId="429"/>
    <cellStyle name="Обычный 85" xfId="430"/>
    <cellStyle name="Обычный 85 2" xfId="431"/>
    <cellStyle name="Обычный 85 2 2" xfId="432"/>
    <cellStyle name="Обычный 85 2_1101_1102_1300_1402_1403_1404" xfId="433"/>
    <cellStyle name="Обычный 85 3" xfId="434"/>
    <cellStyle name="Обычный 85_1101_1102_1300_1402_1403_1404" xfId="435"/>
    <cellStyle name="Обычный 86" xfId="436"/>
    <cellStyle name="Обычный 86 2" xfId="437"/>
    <cellStyle name="Обычный 86 2 2" xfId="438"/>
    <cellStyle name="Обычный 86 2_1101_1102_1300_1402_1403_1404" xfId="439"/>
    <cellStyle name="Обычный 86 3" xfId="440"/>
    <cellStyle name="Обычный 86_1101_1102_1300_1402_1403_1404" xfId="441"/>
    <cellStyle name="Обычный 87" xfId="442"/>
    <cellStyle name="Обычный 87 2" xfId="443"/>
    <cellStyle name="Обычный 87 2 2" xfId="444"/>
    <cellStyle name="Обычный 87 2_1101_1102_1300_1402_1403_1404" xfId="445"/>
    <cellStyle name="Обычный 87 3" xfId="446"/>
    <cellStyle name="Обычный 87_1101_1102_1300_1402_1403_1404" xfId="447"/>
    <cellStyle name="Обычный 88" xfId="448"/>
    <cellStyle name="Обычный 88 2" xfId="449"/>
    <cellStyle name="Обычный 88 2 2" xfId="450"/>
    <cellStyle name="Обычный 88 2_1101_1102_1300_1402_1403_1404" xfId="451"/>
    <cellStyle name="Обычный 88 3" xfId="452"/>
    <cellStyle name="Обычный 88_1101_1102_1300_1402_1403_1404" xfId="453"/>
    <cellStyle name="Обычный 89" xfId="454"/>
    <cellStyle name="Обычный 89 2" xfId="455"/>
    <cellStyle name="Обычный 89 2 2" xfId="456"/>
    <cellStyle name="Обычный 89 2_1101_1102_1300_1402_1403_1404" xfId="457"/>
    <cellStyle name="Обычный 89 3" xfId="458"/>
    <cellStyle name="Обычный 89_1101_1102_1300_1402_1403_1404" xfId="459"/>
    <cellStyle name="Обычный 9" xfId="460"/>
    <cellStyle name="Обычный 9 2" xfId="461"/>
    <cellStyle name="Обычный 9_1101_1102_1300_1402_1403_1404" xfId="462"/>
    <cellStyle name="Обычный 90" xfId="463"/>
    <cellStyle name="Обычный 90 2" xfId="464"/>
    <cellStyle name="Обычный 90 2 2" xfId="465"/>
    <cellStyle name="Обычный 90 2_1101_1102_1300_1402_1403_1404" xfId="466"/>
    <cellStyle name="Обычный 90 3" xfId="467"/>
    <cellStyle name="Обычный 90_1101_1102_1300_1402_1403_1404" xfId="468"/>
    <cellStyle name="Обычный 92" xfId="469"/>
    <cellStyle name="Обычный 92 2" xfId="470"/>
    <cellStyle name="Обычный 92 2 2" xfId="471"/>
    <cellStyle name="Обычный 92 2_1101_1102_1300_1402_1403_1404" xfId="472"/>
    <cellStyle name="Обычный 92 3" xfId="473"/>
    <cellStyle name="Обычный 92_1101_1102_1300_1402_1403_1404" xfId="474"/>
    <cellStyle name="Обычный 93" xfId="475"/>
    <cellStyle name="Обычный 93 2" xfId="476"/>
    <cellStyle name="Обычный 93 2 2" xfId="477"/>
    <cellStyle name="Обычный 93 2_1101_1102_1300_1402_1403_1404" xfId="478"/>
    <cellStyle name="Обычный 93 3" xfId="479"/>
    <cellStyle name="Обычный 93_1101_1102_1300_1402_1403_1404" xfId="480"/>
    <cellStyle name="Обычный 94" xfId="481"/>
    <cellStyle name="Обычный 94 2" xfId="482"/>
    <cellStyle name="Обычный 94 2 2" xfId="483"/>
    <cellStyle name="Обычный 94 2_1101_1102_1300_1402_1403_1404" xfId="484"/>
    <cellStyle name="Обычный 94 3" xfId="485"/>
    <cellStyle name="Обычный 94_1101_1102_1300_1402_1403_1404" xfId="486"/>
    <cellStyle name="Обычный 95" xfId="487"/>
    <cellStyle name="Обычный 95 2" xfId="488"/>
    <cellStyle name="Обычный 95 2 2" xfId="489"/>
    <cellStyle name="Обычный 95 2_1101_1102_1300_1402_1403_1404" xfId="490"/>
    <cellStyle name="Обычный 95 3" xfId="491"/>
    <cellStyle name="Обычный 95_1101_1102_1300_1402_1403_1404" xfId="492"/>
    <cellStyle name="Обычный 96" xfId="493"/>
    <cellStyle name="Обычный 96 2" xfId="494"/>
    <cellStyle name="Обычный 96 2 2" xfId="495"/>
    <cellStyle name="Обычный 96 2_1101_1102_1300_1402_1403_1404" xfId="496"/>
    <cellStyle name="Обычный 96 3" xfId="497"/>
    <cellStyle name="Обычный 96_1101_1102_1300_1402_1403_1404" xfId="498"/>
    <cellStyle name="Підсумок" xfId="499"/>
    <cellStyle name="Поганий" xfId="500"/>
    <cellStyle name="Примечание 2" xfId="501"/>
    <cellStyle name="Примітка" xfId="502"/>
    <cellStyle name="Примітка 2" xfId="503"/>
    <cellStyle name="Примітка 3" xfId="504"/>
    <cellStyle name="Результат" xfId="505"/>
    <cellStyle name="Середній" xfId="506"/>
    <cellStyle name="Стиль 1" xfId="507"/>
    <cellStyle name="Текст попередження" xfId="508"/>
    <cellStyle name="Текст пояснення" xfId="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67"/>
  <sheetViews>
    <sheetView tabSelected="1" view="pageBreakPreview" zoomScale="75" zoomScaleNormal="75" zoomScaleSheetLayoutView="75" workbookViewId="0">
      <selection activeCell="B9" sqref="B9"/>
    </sheetView>
  </sheetViews>
  <sheetFormatPr defaultColWidth="9.08984375" defaultRowHeight="13" x14ac:dyDescent="0.25"/>
  <cols>
    <col min="1" max="1" width="42" style="2" customWidth="1"/>
    <col min="2" max="2" width="16.36328125" style="52" customWidth="1"/>
    <col min="3" max="3" width="15.6328125" style="52" customWidth="1"/>
    <col min="4" max="4" width="15.6328125" style="2" customWidth="1"/>
    <col min="5" max="5" width="11.26953125" style="2" customWidth="1"/>
    <col min="6" max="6" width="8.453125" style="2" customWidth="1"/>
    <col min="7" max="7" width="11.90625" style="2" customWidth="1"/>
    <col min="8" max="8" width="9.453125" style="2" customWidth="1"/>
    <col min="9" max="16384" width="9.08984375" style="2"/>
  </cols>
  <sheetData>
    <row r="1" spans="1:10" ht="21.65" customHeight="1" x14ac:dyDescent="0.25">
      <c r="A1" s="1" t="s">
        <v>0</v>
      </c>
      <c r="B1" s="1"/>
      <c r="C1" s="1"/>
      <c r="D1" s="1"/>
      <c r="E1" s="1"/>
      <c r="F1" s="1"/>
      <c r="G1" s="1"/>
      <c r="H1" s="1"/>
    </row>
    <row r="2" spans="1:10" ht="17.5" customHeight="1" x14ac:dyDescent="0.35">
      <c r="A2" s="3" t="s">
        <v>1</v>
      </c>
      <c r="B2" s="3"/>
      <c r="C2" s="3"/>
      <c r="D2" s="3"/>
      <c r="E2" s="3"/>
      <c r="F2" s="3"/>
      <c r="G2" s="3"/>
      <c r="H2" s="3"/>
    </row>
    <row r="3" spans="1:10" ht="22.15" customHeight="1" x14ac:dyDescent="0.25">
      <c r="A3" s="4" t="s">
        <v>2</v>
      </c>
      <c r="B3" s="4"/>
      <c r="C3" s="4"/>
      <c r="D3" s="4"/>
      <c r="E3" s="4"/>
      <c r="F3" s="4"/>
      <c r="G3" s="4"/>
      <c r="H3" s="4"/>
    </row>
    <row r="4" spans="1:10" ht="19.5" customHeight="1" x14ac:dyDescent="0.25">
      <c r="A4" s="5" t="s">
        <v>3</v>
      </c>
      <c r="B4" s="5"/>
      <c r="C4" s="5"/>
      <c r="D4" s="5"/>
      <c r="E4" s="5"/>
      <c r="F4" s="5"/>
      <c r="G4" s="5"/>
      <c r="H4" s="5"/>
    </row>
    <row r="5" spans="1:10" s="12" customFormat="1" ht="17.5" x14ac:dyDescent="0.25">
      <c r="A5" s="6"/>
      <c r="B5" s="7"/>
      <c r="C5" s="8"/>
      <c r="D5" s="9"/>
      <c r="E5" s="10"/>
      <c r="F5" s="10"/>
      <c r="G5" s="10"/>
      <c r="H5" s="11" t="s">
        <v>4</v>
      </c>
    </row>
    <row r="6" spans="1:10" s="12" customFormat="1" ht="54" customHeight="1" x14ac:dyDescent="0.25">
      <c r="A6" s="13" t="s">
        <v>5</v>
      </c>
      <c r="B6" s="14" t="s">
        <v>6</v>
      </c>
      <c r="C6" s="15" t="s">
        <v>7</v>
      </c>
      <c r="D6" s="16"/>
      <c r="E6" s="15" t="s">
        <v>8</v>
      </c>
      <c r="F6" s="16"/>
      <c r="G6" s="16"/>
      <c r="H6" s="17"/>
    </row>
    <row r="7" spans="1:10" s="24" customFormat="1" ht="52" customHeight="1" x14ac:dyDescent="0.25">
      <c r="A7" s="18"/>
      <c r="B7" s="19"/>
      <c r="C7" s="20" t="s">
        <v>9</v>
      </c>
      <c r="D7" s="20" t="s">
        <v>10</v>
      </c>
      <c r="E7" s="21" t="s">
        <v>11</v>
      </c>
      <c r="F7" s="22"/>
      <c r="G7" s="21" t="s">
        <v>12</v>
      </c>
      <c r="H7" s="23"/>
    </row>
    <row r="8" spans="1:10" s="24" customFormat="1" ht="15.75" customHeight="1" x14ac:dyDescent="0.35">
      <c r="A8" s="25"/>
      <c r="B8" s="26"/>
      <c r="C8" s="27"/>
      <c r="D8" s="27"/>
      <c r="E8" s="28" t="s">
        <v>13</v>
      </c>
      <c r="F8" s="29" t="s">
        <v>14</v>
      </c>
      <c r="G8" s="28" t="s">
        <v>13</v>
      </c>
      <c r="H8" s="29" t="s">
        <v>14</v>
      </c>
    </row>
    <row r="9" spans="1:10" s="24" customFormat="1" ht="19" customHeight="1" x14ac:dyDescent="0.25">
      <c r="A9" s="30" t="s">
        <v>15</v>
      </c>
      <c r="B9" s="32">
        <v>447759.9</v>
      </c>
      <c r="C9" s="32">
        <v>468742.32866000006</v>
      </c>
      <c r="D9" s="32">
        <v>357998.93214000005</v>
      </c>
      <c r="E9" s="34">
        <f>C9-B9</f>
        <v>20982.428660000034</v>
      </c>
      <c r="F9" s="35">
        <f>IF(B9=0,0,C9/B9*100)</f>
        <v>104.68608927686469</v>
      </c>
      <c r="G9" s="34">
        <f>C9-D9</f>
        <v>110743.39652000001</v>
      </c>
      <c r="H9" s="35">
        <f>IF(D9=0,0,C9/D9*100)</f>
        <v>130.93400191391979</v>
      </c>
      <c r="I9" s="36"/>
      <c r="J9" s="36"/>
    </row>
    <row r="10" spans="1:10" s="24" customFormat="1" ht="19.5" customHeight="1" x14ac:dyDescent="0.25">
      <c r="A10" s="37" t="s">
        <v>16</v>
      </c>
      <c r="B10" s="31">
        <v>6.3100000000000005</v>
      </c>
      <c r="C10" s="32">
        <v>3.2962199999999999</v>
      </c>
      <c r="D10" s="32">
        <v>24.523780000000002</v>
      </c>
      <c r="E10" s="34">
        <f>C10-B10</f>
        <v>-3.0137800000000006</v>
      </c>
      <c r="F10" s="35">
        <f>IF(B10=0,0,C10/B10*100)</f>
        <v>52.23803486529318</v>
      </c>
      <c r="G10" s="34">
        <f>C10-D10</f>
        <v>-21.227560000000004</v>
      </c>
      <c r="H10" s="35">
        <f>IF(D10=0,0,C10/D10*100)</f>
        <v>13.440913268672283</v>
      </c>
      <c r="I10" s="36"/>
      <c r="J10" s="36"/>
    </row>
    <row r="11" spans="1:10" s="24" customFormat="1" ht="19" customHeight="1" x14ac:dyDescent="0.25">
      <c r="A11" s="37" t="s">
        <v>17</v>
      </c>
      <c r="B11" s="32">
        <v>4.95</v>
      </c>
      <c r="C11" s="32">
        <v>6.75319</v>
      </c>
      <c r="D11" s="32">
        <v>13.045</v>
      </c>
      <c r="E11" s="34">
        <f>C11-B11</f>
        <v>1.8031899999999998</v>
      </c>
      <c r="F11" s="35">
        <f>IF(B11=0,0,C11/B11*100)</f>
        <v>136.42808080808081</v>
      </c>
      <c r="G11" s="34">
        <f>C11-D11</f>
        <v>-6.2918099999999999</v>
      </c>
      <c r="H11" s="35">
        <f>IF(D11=0,0,C11/D11*100)</f>
        <v>51.768417018014567</v>
      </c>
      <c r="I11" s="36"/>
      <c r="J11" s="36"/>
    </row>
    <row r="12" spans="1:10" s="24" customFormat="1" ht="18" customHeight="1" x14ac:dyDescent="0.25">
      <c r="A12" s="37" t="s">
        <v>18</v>
      </c>
      <c r="B12" s="32">
        <v>32</v>
      </c>
      <c r="C12" s="32">
        <v>9.2260000000000009</v>
      </c>
      <c r="D12" s="32">
        <v>24.86637</v>
      </c>
      <c r="E12" s="34">
        <f>C12-B12</f>
        <v>-22.774000000000001</v>
      </c>
      <c r="F12" s="35">
        <f>IF(B12=0,0,C12/B12*100)</f>
        <v>28.831250000000004</v>
      </c>
      <c r="G12" s="34">
        <f>C12-D12</f>
        <v>-15.640369999999999</v>
      </c>
      <c r="H12" s="35">
        <f>IF(D12=0,0,C12/D12*100)</f>
        <v>37.102319317214381</v>
      </c>
      <c r="I12" s="36"/>
      <c r="J12" s="36"/>
    </row>
    <row r="13" spans="1:10" s="24" customFormat="1" ht="15.65" customHeight="1" x14ac:dyDescent="0.25">
      <c r="A13" s="39" t="s">
        <v>19</v>
      </c>
      <c r="B13" s="41">
        <f t="shared" ref="B13:D13" si="0">SUM(B10:B12)</f>
        <v>43.260000000000005</v>
      </c>
      <c r="C13" s="41">
        <f t="shared" si="0"/>
        <v>19.275410000000001</v>
      </c>
      <c r="D13" s="41">
        <f t="shared" si="0"/>
        <v>62.435150000000007</v>
      </c>
      <c r="E13" s="42">
        <f>C13-B13</f>
        <v>-23.984590000000004</v>
      </c>
      <c r="F13" s="43">
        <f>IF(B13=0,0,C13/B13*100)</f>
        <v>44.557119741100323</v>
      </c>
      <c r="G13" s="42">
        <f>C13-D13</f>
        <v>-43.159740000000006</v>
      </c>
      <c r="H13" s="43">
        <f>IF(D13=0,0,C13/D13*100)</f>
        <v>30.872689502627924</v>
      </c>
      <c r="I13" s="36"/>
      <c r="J13" s="36"/>
    </row>
    <row r="14" spans="1:10" s="24" customFormat="1" ht="17.399999999999999" customHeight="1" x14ac:dyDescent="0.25">
      <c r="A14" s="37" t="s">
        <v>20</v>
      </c>
      <c r="B14" s="32">
        <v>4075</v>
      </c>
      <c r="C14" s="32">
        <v>4663.3175900000006</v>
      </c>
      <c r="D14" s="32">
        <v>4377.04241</v>
      </c>
      <c r="E14" s="34">
        <f>C14-B14</f>
        <v>588.31759000000056</v>
      </c>
      <c r="F14" s="35">
        <f>IF(B14=0,0,C14/B14*100)</f>
        <v>114.43724147239264</v>
      </c>
      <c r="G14" s="34">
        <f>C14-D14</f>
        <v>286.27518000000055</v>
      </c>
      <c r="H14" s="35">
        <f>IF(D14=0,0,C14/D14*100)</f>
        <v>106.54037939742057</v>
      </c>
      <c r="I14" s="36"/>
      <c r="J14" s="36"/>
    </row>
    <row r="15" spans="1:10" s="24" customFormat="1" ht="15" customHeight="1" x14ac:dyDescent="0.25">
      <c r="A15" s="37" t="s">
        <v>21</v>
      </c>
      <c r="B15" s="32">
        <v>15909.15</v>
      </c>
      <c r="C15" s="32">
        <v>18231.470460000004</v>
      </c>
      <c r="D15" s="32">
        <v>14759.245539999998</v>
      </c>
      <c r="E15" s="34">
        <f>C15-B15</f>
        <v>2322.3204600000045</v>
      </c>
      <c r="F15" s="35">
        <f>IF(B15=0,0,C15/B15*100)</f>
        <v>114.59738867255638</v>
      </c>
      <c r="G15" s="34">
        <f>C15-D15</f>
        <v>3472.224920000006</v>
      </c>
      <c r="H15" s="35">
        <f>IF(D15=0,0,C15/D15*100)</f>
        <v>123.52576160203922</v>
      </c>
      <c r="I15" s="36"/>
      <c r="J15" s="36"/>
    </row>
    <row r="16" spans="1:10" s="24" customFormat="1" ht="15.75" customHeight="1" x14ac:dyDescent="0.25">
      <c r="A16" s="37" t="s">
        <v>22</v>
      </c>
      <c r="B16" s="31">
        <v>6255</v>
      </c>
      <c r="C16" s="32">
        <v>12527.762719999997</v>
      </c>
      <c r="D16" s="32">
        <v>6538.6527900000001</v>
      </c>
      <c r="E16" s="34">
        <f>C16-B16</f>
        <v>6272.762719999997</v>
      </c>
      <c r="F16" s="35">
        <f>IF(B16=0,0,C16/B16*100)</f>
        <v>200.2839763389288</v>
      </c>
      <c r="G16" s="34">
        <f>C16-D16</f>
        <v>5989.1099299999969</v>
      </c>
      <c r="H16" s="35">
        <f>IF(D16=0,0,C16/D16*100)</f>
        <v>191.59547268146036</v>
      </c>
      <c r="I16" s="36"/>
      <c r="J16" s="36"/>
    </row>
    <row r="17" spans="1:10" s="24" customFormat="1" ht="15.75" customHeight="1" x14ac:dyDescent="0.25">
      <c r="A17" s="37" t="s">
        <v>23</v>
      </c>
      <c r="B17" s="31">
        <v>45485.792040000008</v>
      </c>
      <c r="C17" s="32">
        <v>49241.270440000015</v>
      </c>
      <c r="D17" s="32">
        <v>42960.685539999999</v>
      </c>
      <c r="E17" s="34">
        <f>C17-B17</f>
        <v>3755.4784000000072</v>
      </c>
      <c r="F17" s="35">
        <f>IF(B17=0,0,C17/B17*100)</f>
        <v>108.25637684114075</v>
      </c>
      <c r="G17" s="34">
        <f>C17-D17</f>
        <v>6280.5849000000162</v>
      </c>
      <c r="H17" s="35">
        <f>IF(D17=0,0,C17/D17*100)</f>
        <v>114.61937774282551</v>
      </c>
      <c r="I17" s="36"/>
      <c r="J17" s="36"/>
    </row>
    <row r="18" spans="1:10" s="24" customFormat="1" ht="15.5" customHeight="1" x14ac:dyDescent="0.25">
      <c r="A18" s="37" t="s">
        <v>24</v>
      </c>
      <c r="B18" s="32">
        <v>13516.04</v>
      </c>
      <c r="C18" s="32">
        <v>16646.600240000003</v>
      </c>
      <c r="D18" s="32">
        <v>13578.95253</v>
      </c>
      <c r="E18" s="34">
        <f>C18-B18</f>
        <v>3130.5602400000025</v>
      </c>
      <c r="F18" s="35">
        <f>IF(B18=0,0,C18/B18*100)</f>
        <v>123.16181544298479</v>
      </c>
      <c r="G18" s="34">
        <f>C18-D18</f>
        <v>3067.6477100000029</v>
      </c>
      <c r="H18" s="35">
        <f>IF(D18=0,0,C18/D18*100)</f>
        <v>122.59119547861033</v>
      </c>
      <c r="I18" s="36"/>
      <c r="J18" s="36"/>
    </row>
    <row r="19" spans="1:10" s="44" customFormat="1" ht="16.5" customHeight="1" x14ac:dyDescent="0.25">
      <c r="A19" s="37" t="s">
        <v>25</v>
      </c>
      <c r="B19" s="32">
        <v>15709.674999999997</v>
      </c>
      <c r="C19" s="32">
        <v>19286.492249999996</v>
      </c>
      <c r="D19" s="32">
        <v>13409.54254</v>
      </c>
      <c r="E19" s="34">
        <f>C19-B19</f>
        <v>3576.8172499999982</v>
      </c>
      <c r="F19" s="35">
        <f>IF(B19=0,0,C19/B19*100)</f>
        <v>122.76824472816909</v>
      </c>
      <c r="G19" s="34">
        <f>C19-D19</f>
        <v>5876.9497099999953</v>
      </c>
      <c r="H19" s="35">
        <f>IF(D19=0,0,C19/D19*100)</f>
        <v>143.82662340992874</v>
      </c>
      <c r="I19" s="36"/>
      <c r="J19" s="36"/>
    </row>
    <row r="20" spans="1:10" ht="15.5" x14ac:dyDescent="0.25">
      <c r="A20" s="37" t="s">
        <v>26</v>
      </c>
      <c r="B20" s="31">
        <v>12170.9</v>
      </c>
      <c r="C20" s="32">
        <v>16072.983239999998</v>
      </c>
      <c r="D20" s="32">
        <v>12631.727320000002</v>
      </c>
      <c r="E20" s="34">
        <f>C20-B20</f>
        <v>3902.0832399999981</v>
      </c>
      <c r="F20" s="35">
        <f>IF(B20=0,0,C20/B20*100)</f>
        <v>132.06076165279478</v>
      </c>
      <c r="G20" s="34">
        <f>C20-D20</f>
        <v>3441.255919999996</v>
      </c>
      <c r="H20" s="35">
        <f>IF(D20=0,0,C20/D20*100)</f>
        <v>127.24295603303123</v>
      </c>
      <c r="I20" s="36"/>
      <c r="J20" s="36"/>
    </row>
    <row r="21" spans="1:10" ht="15.5" x14ac:dyDescent="0.25">
      <c r="A21" s="37" t="s">
        <v>27</v>
      </c>
      <c r="B21" s="32">
        <v>3332.7999999999997</v>
      </c>
      <c r="C21" s="32">
        <v>5450.44733</v>
      </c>
      <c r="D21" s="32">
        <v>3964.3343999999997</v>
      </c>
      <c r="E21" s="34">
        <f>C21-B21</f>
        <v>2117.6473300000002</v>
      </c>
      <c r="F21" s="35">
        <f>IF(B21=0,0,C21/B21*100)</f>
        <v>163.53958623379742</v>
      </c>
      <c r="G21" s="34">
        <f>C21-D21</f>
        <v>1486.1129300000002</v>
      </c>
      <c r="H21" s="35">
        <f>IF(D21=0,0,C21/D21*100)</f>
        <v>137.48707298758654</v>
      </c>
      <c r="I21" s="36"/>
      <c r="J21" s="36"/>
    </row>
    <row r="22" spans="1:10" ht="15.5" x14ac:dyDescent="0.25">
      <c r="A22" s="37" t="s">
        <v>28</v>
      </c>
      <c r="B22" s="32">
        <v>73934.14</v>
      </c>
      <c r="C22" s="32">
        <v>77657.571719999993</v>
      </c>
      <c r="D22" s="32">
        <v>62365.778540000007</v>
      </c>
      <c r="E22" s="34">
        <f>C22-B22</f>
        <v>3723.4317199999932</v>
      </c>
      <c r="F22" s="35">
        <f>IF(B22=0,0,C22/B22*100)</f>
        <v>105.03614665701122</v>
      </c>
      <c r="G22" s="34">
        <f>C22-D22</f>
        <v>15291.793179999986</v>
      </c>
      <c r="H22" s="35">
        <f>IF(D22=0,0,C22/D22*100)</f>
        <v>124.51952583289274</v>
      </c>
      <c r="I22" s="36"/>
      <c r="J22" s="36"/>
    </row>
    <row r="23" spans="1:10" ht="15.5" x14ac:dyDescent="0.25">
      <c r="A23" s="37" t="s">
        <v>29</v>
      </c>
      <c r="B23" s="32">
        <v>5402.8</v>
      </c>
      <c r="C23" s="32">
        <v>6208.3042000000014</v>
      </c>
      <c r="D23" s="32">
        <v>5664.1918299999998</v>
      </c>
      <c r="E23" s="34">
        <f>C23-B23</f>
        <v>805.50420000000122</v>
      </c>
      <c r="F23" s="35">
        <f>IF(B23=0,0,C23/B23*100)</f>
        <v>114.90901384467315</v>
      </c>
      <c r="G23" s="34">
        <f>C23-D23</f>
        <v>544.11237000000165</v>
      </c>
      <c r="H23" s="35">
        <f>IF(D23=0,0,C23/D23*100)</f>
        <v>109.60617836278334</v>
      </c>
      <c r="I23" s="36"/>
      <c r="J23" s="36"/>
    </row>
    <row r="24" spans="1:10" ht="15.5" x14ac:dyDescent="0.25">
      <c r="A24" s="37" t="s">
        <v>30</v>
      </c>
      <c r="B24" s="32">
        <v>13215.008999999996</v>
      </c>
      <c r="C24" s="32">
        <v>14388.390930000001</v>
      </c>
      <c r="D24" s="32">
        <v>13199.311239999999</v>
      </c>
      <c r="E24" s="34">
        <f>C24-B24</f>
        <v>1173.381930000005</v>
      </c>
      <c r="F24" s="35">
        <f>IF(B24=0,0,C24/B24*100)</f>
        <v>108.8791610357587</v>
      </c>
      <c r="G24" s="34">
        <f>C24-D24</f>
        <v>1189.0796900000023</v>
      </c>
      <c r="H24" s="35">
        <f>IF(D24=0,0,C24/D24*100)</f>
        <v>109.00864953010989</v>
      </c>
      <c r="I24" s="36"/>
      <c r="J24" s="36"/>
    </row>
    <row r="25" spans="1:10" ht="15.5" x14ac:dyDescent="0.25">
      <c r="A25" s="37" t="s">
        <v>31</v>
      </c>
      <c r="B25" s="32">
        <v>44206.623999999996</v>
      </c>
      <c r="C25" s="32">
        <v>47965.108780000002</v>
      </c>
      <c r="D25" s="32">
        <v>42712.138120000003</v>
      </c>
      <c r="E25" s="34">
        <f>C25-B25</f>
        <v>3758.4847800000061</v>
      </c>
      <c r="F25" s="35">
        <f>IF(B25=0,0,C25/B25*100)</f>
        <v>108.50208507213762</v>
      </c>
      <c r="G25" s="34">
        <f>C25-D25</f>
        <v>5252.970659999999</v>
      </c>
      <c r="H25" s="35">
        <f>IF(D25=0,0,C25/D25*100)</f>
        <v>112.29854296978003</v>
      </c>
      <c r="I25" s="36"/>
      <c r="J25" s="36"/>
    </row>
    <row r="26" spans="1:10" ht="15.5" x14ac:dyDescent="0.25">
      <c r="A26" s="37" t="s">
        <v>32</v>
      </c>
      <c r="B26" s="32">
        <v>92310.241869999969</v>
      </c>
      <c r="C26" s="32">
        <v>107642.01190000001</v>
      </c>
      <c r="D26" s="32">
        <v>63855.140920000005</v>
      </c>
      <c r="E26" s="34">
        <f>C26-B26</f>
        <v>15331.770030000043</v>
      </c>
      <c r="F26" s="35">
        <f>IF(B26=0,0,C26/B26*100)</f>
        <v>116.60895878876767</v>
      </c>
      <c r="G26" s="34">
        <f>C26-D26</f>
        <v>43786.870980000007</v>
      </c>
      <c r="H26" s="35">
        <f>IF(D26=0,0,C26/D26*100)</f>
        <v>168.57219379541854</v>
      </c>
      <c r="I26" s="36"/>
      <c r="J26" s="36"/>
    </row>
    <row r="27" spans="1:10" ht="15.5" x14ac:dyDescent="0.25">
      <c r="A27" s="37" t="s">
        <v>33</v>
      </c>
      <c r="B27" s="32">
        <v>11155</v>
      </c>
      <c r="C27" s="32">
        <v>11999.594460000002</v>
      </c>
      <c r="D27" s="32">
        <v>8286.6254800000006</v>
      </c>
      <c r="E27" s="34">
        <f>C27-B27</f>
        <v>844.59446000000207</v>
      </c>
      <c r="F27" s="35">
        <f>IF(B27=0,0,C27/B27*100)</f>
        <v>107.5714429403855</v>
      </c>
      <c r="G27" s="34">
        <f>C27-D27</f>
        <v>3712.9689800000015</v>
      </c>
      <c r="H27" s="35">
        <f>IF(D27=0,0,C27/D27*100)</f>
        <v>144.80676710877492</v>
      </c>
      <c r="I27" s="36"/>
      <c r="J27" s="36"/>
    </row>
    <row r="28" spans="1:10" ht="15.5" x14ac:dyDescent="0.25">
      <c r="A28" s="37" t="s">
        <v>34</v>
      </c>
      <c r="B28" s="32">
        <v>14254.33</v>
      </c>
      <c r="C28" s="32">
        <v>20154.11448</v>
      </c>
      <c r="D28" s="32">
        <v>7772.3122299999995</v>
      </c>
      <c r="E28" s="34">
        <f>C28-B28</f>
        <v>5899.7844800000003</v>
      </c>
      <c r="F28" s="35">
        <f>IF(B28=0,0,C28/B28*100)</f>
        <v>141.38941977630657</v>
      </c>
      <c r="G28" s="34">
        <f>C28-D28</f>
        <v>12381.802250000001</v>
      </c>
      <c r="H28" s="35">
        <f>IF(D28=0,0,C28/D28*100)</f>
        <v>259.30654718435056</v>
      </c>
      <c r="I28" s="36"/>
      <c r="J28" s="36"/>
    </row>
    <row r="29" spans="1:10" ht="15.5" x14ac:dyDescent="0.25">
      <c r="A29" s="37" t="s">
        <v>35</v>
      </c>
      <c r="B29" s="32">
        <v>10079.6</v>
      </c>
      <c r="C29" s="32">
        <v>11557.288849999999</v>
      </c>
      <c r="D29" s="32">
        <v>9362.4696000000004</v>
      </c>
      <c r="E29" s="34">
        <f>C29-B29</f>
        <v>1477.6888499999986</v>
      </c>
      <c r="F29" s="35">
        <f>IF(B29=0,0,C29/B29*100)</f>
        <v>114.66019336084763</v>
      </c>
      <c r="G29" s="34">
        <f>C29-D29</f>
        <v>2194.8192499999986</v>
      </c>
      <c r="H29" s="35">
        <f>IF(D29=0,0,C29/D29*100)</f>
        <v>123.44273833476585</v>
      </c>
      <c r="I29" s="36"/>
      <c r="J29" s="36"/>
    </row>
    <row r="30" spans="1:10" ht="15.5" x14ac:dyDescent="0.25">
      <c r="A30" s="37" t="s">
        <v>36</v>
      </c>
      <c r="B30" s="32">
        <v>4789.09</v>
      </c>
      <c r="C30" s="32">
        <v>5217.5588400000006</v>
      </c>
      <c r="D30" s="32">
        <v>6109.4324300000007</v>
      </c>
      <c r="E30" s="34">
        <f>C30-B30</f>
        <v>428.46884000000045</v>
      </c>
      <c r="F30" s="35">
        <f>IF(B30=0,0,C30/B30*100)</f>
        <v>108.94676942801243</v>
      </c>
      <c r="G30" s="34">
        <f>C30-D30</f>
        <v>-891.87359000000015</v>
      </c>
      <c r="H30" s="35">
        <f>IF(D30=0,0,C30/D30*100)</f>
        <v>85.401694834686964</v>
      </c>
      <c r="I30" s="36"/>
      <c r="J30" s="36"/>
    </row>
    <row r="31" spans="1:10" ht="15.5" x14ac:dyDescent="0.25">
      <c r="A31" s="37" t="s">
        <v>37</v>
      </c>
      <c r="B31" s="31">
        <v>9591.2240000000002</v>
      </c>
      <c r="C31" s="32">
        <v>9645.0384200000008</v>
      </c>
      <c r="D31" s="32">
        <v>8754.8064400000003</v>
      </c>
      <c r="E31" s="34">
        <f>C31-B31</f>
        <v>53.814420000000609</v>
      </c>
      <c r="F31" s="35">
        <f>IF(B31=0,0,C31/B31*100)</f>
        <v>100.56107979544635</v>
      </c>
      <c r="G31" s="34">
        <f>C31-D31</f>
        <v>890.23198000000048</v>
      </c>
      <c r="H31" s="35">
        <f>IF(D31=0,0,C31/D31*100)</f>
        <v>110.16849414205896</v>
      </c>
      <c r="I31" s="36"/>
      <c r="J31" s="36"/>
    </row>
    <row r="32" spans="1:10" ht="15.5" x14ac:dyDescent="0.25">
      <c r="A32" s="37" t="s">
        <v>38</v>
      </c>
      <c r="B32" s="32">
        <v>11122.749999999998</v>
      </c>
      <c r="C32" s="32">
        <v>13467.97812</v>
      </c>
      <c r="D32" s="32">
        <v>10436.86997</v>
      </c>
      <c r="E32" s="34">
        <f>C32-B32</f>
        <v>2345.2281200000016</v>
      </c>
      <c r="F32" s="35">
        <f>IF(B32=0,0,C32/B32*100)</f>
        <v>121.08496657751007</v>
      </c>
      <c r="G32" s="34">
        <f>C32-D32</f>
        <v>3031.10815</v>
      </c>
      <c r="H32" s="35">
        <f>IF(D32=0,0,C32/D32*100)</f>
        <v>129.04231018219727</v>
      </c>
      <c r="I32" s="36"/>
      <c r="J32" s="36"/>
    </row>
    <row r="33" spans="1:10" ht="15.5" x14ac:dyDescent="0.25">
      <c r="A33" s="37" t="s">
        <v>39</v>
      </c>
      <c r="B33" s="32">
        <v>33747.277999999998</v>
      </c>
      <c r="C33" s="32">
        <v>40540.151650000007</v>
      </c>
      <c r="D33" s="32">
        <v>32129.004499999999</v>
      </c>
      <c r="E33" s="34">
        <f>C33-B33</f>
        <v>6792.8736500000086</v>
      </c>
      <c r="F33" s="35">
        <f>IF(B33=0,0,C33/B33*100)</f>
        <v>120.12865645045507</v>
      </c>
      <c r="G33" s="34">
        <f>C33-D33</f>
        <v>8411.147150000008</v>
      </c>
      <c r="H33" s="35">
        <f>IF(D33=0,0,C33/D33*100)</f>
        <v>126.17929587578726</v>
      </c>
      <c r="I33" s="36"/>
      <c r="J33" s="36"/>
    </row>
    <row r="34" spans="1:10" ht="15.5" x14ac:dyDescent="0.25">
      <c r="A34" s="37" t="s">
        <v>40</v>
      </c>
      <c r="B34" s="32">
        <v>38218.32</v>
      </c>
      <c r="C34" s="32">
        <v>45555.446029999999</v>
      </c>
      <c r="D34" s="32">
        <v>39895.272209999996</v>
      </c>
      <c r="E34" s="34">
        <f>C34-B34</f>
        <v>7337.1260299999994</v>
      </c>
      <c r="F34" s="35">
        <f>IF(B34=0,0,C34/B34*100)</f>
        <v>119.19792923917116</v>
      </c>
      <c r="G34" s="34">
        <f>C34-D34</f>
        <v>5660.1738200000036</v>
      </c>
      <c r="H34" s="35">
        <f>IF(D34=0,0,C34/D34*100)</f>
        <v>114.1875803985146</v>
      </c>
      <c r="I34" s="36"/>
      <c r="J34" s="36"/>
    </row>
    <row r="35" spans="1:10" ht="15.5" x14ac:dyDescent="0.25">
      <c r="A35" s="37" t="s">
        <v>41</v>
      </c>
      <c r="B35" s="32">
        <v>22148.050000000003</v>
      </c>
      <c r="C35" s="32">
        <v>37107.392500000009</v>
      </c>
      <c r="D35" s="32">
        <v>20915.51369</v>
      </c>
      <c r="E35" s="34">
        <f>C35-B35</f>
        <v>14959.342500000006</v>
      </c>
      <c r="F35" s="35">
        <f>IF(B35=0,0,C35/B35*100)</f>
        <v>167.54248116651357</v>
      </c>
      <c r="G35" s="34">
        <f>C35-D35</f>
        <v>16191.878810000009</v>
      </c>
      <c r="H35" s="35">
        <f>IF(D35=0,0,C35/D35*100)</f>
        <v>177.41564013195418</v>
      </c>
      <c r="I35" s="36"/>
      <c r="J35" s="36"/>
    </row>
    <row r="36" spans="1:10" ht="15.5" x14ac:dyDescent="0.25">
      <c r="A36" s="37" t="s">
        <v>42</v>
      </c>
      <c r="B36" s="31">
        <v>62345.64</v>
      </c>
      <c r="C36" s="32">
        <v>78350.696809999994</v>
      </c>
      <c r="D36" s="32">
        <v>50298.023559999994</v>
      </c>
      <c r="E36" s="34">
        <f>C36-B36</f>
        <v>16005.056809999995</v>
      </c>
      <c r="F36" s="35">
        <f>IF(B36=0,0,C36/B36*100)</f>
        <v>125.67149332335026</v>
      </c>
      <c r="G36" s="34">
        <f>C36-D36</f>
        <v>28052.67325</v>
      </c>
      <c r="H36" s="35">
        <f>IF(D36=0,0,C36/D36*100)</f>
        <v>155.77291365442275</v>
      </c>
      <c r="I36" s="36"/>
      <c r="J36" s="36"/>
    </row>
    <row r="37" spans="1:10" ht="15.5" x14ac:dyDescent="0.25">
      <c r="A37" s="37" t="s">
        <v>43</v>
      </c>
      <c r="B37" s="32">
        <v>15500</v>
      </c>
      <c r="C37" s="32">
        <v>20406.346590000001</v>
      </c>
      <c r="D37" s="32">
        <v>19413.937610000004</v>
      </c>
      <c r="E37" s="34">
        <f>C37-B37</f>
        <v>4906.346590000001</v>
      </c>
      <c r="F37" s="35">
        <f>IF(B37=0,0,C37/B37*100)</f>
        <v>131.65384896774194</v>
      </c>
      <c r="G37" s="34">
        <f>C37-D37</f>
        <v>992.40897999999652</v>
      </c>
      <c r="H37" s="35">
        <f>IF(D37=0,0,C37/D37*100)</f>
        <v>105.11183769071562</v>
      </c>
      <c r="I37" s="36"/>
      <c r="J37" s="36"/>
    </row>
    <row r="38" spans="1:10" ht="15.5" x14ac:dyDescent="0.25">
      <c r="A38" s="37" t="s">
        <v>44</v>
      </c>
      <c r="B38" s="32">
        <v>3593.3</v>
      </c>
      <c r="C38" s="32">
        <v>3805.8143499999996</v>
      </c>
      <c r="D38" s="32">
        <v>3277.6768900000002</v>
      </c>
      <c r="E38" s="34">
        <f>C38-B38</f>
        <v>212.51434999999947</v>
      </c>
      <c r="F38" s="35">
        <f>IF(B38=0,0,C38/B38*100)</f>
        <v>105.91418334121836</v>
      </c>
      <c r="G38" s="34">
        <f>C38-D38</f>
        <v>528.13745999999946</v>
      </c>
      <c r="H38" s="35">
        <f>IF(D38=0,0,C38/D38*100)</f>
        <v>116.11316422345703</v>
      </c>
      <c r="I38" s="36"/>
      <c r="J38" s="36"/>
    </row>
    <row r="39" spans="1:10" ht="15.5" x14ac:dyDescent="0.25">
      <c r="A39" s="37" t="s">
        <v>45</v>
      </c>
      <c r="B39" s="32">
        <v>44817.4</v>
      </c>
      <c r="C39" s="32">
        <v>52744.476179999991</v>
      </c>
      <c r="D39" s="32">
        <v>48477.268210000002</v>
      </c>
      <c r="E39" s="34">
        <f>C39-B39</f>
        <v>7927.0761799999891</v>
      </c>
      <c r="F39" s="35">
        <f>IF(B39=0,0,C39/B39*100)</f>
        <v>117.68749677580581</v>
      </c>
      <c r="G39" s="34">
        <f>C39-D39</f>
        <v>4267.2079699999886</v>
      </c>
      <c r="H39" s="35">
        <f>IF(D39=0,0,C39/D39*100)</f>
        <v>108.80249264771842</v>
      </c>
      <c r="I39" s="36"/>
      <c r="J39" s="36"/>
    </row>
    <row r="40" spans="1:10" ht="15.5" x14ac:dyDescent="0.25">
      <c r="A40" s="37" t="s">
        <v>46</v>
      </c>
      <c r="B40" s="32">
        <v>25991.129999999997</v>
      </c>
      <c r="C40" s="32">
        <v>24927.908660000001</v>
      </c>
      <c r="D40" s="32">
        <v>22636.916969999998</v>
      </c>
      <c r="E40" s="34">
        <f>C40-B40</f>
        <v>-1063.2213399999964</v>
      </c>
      <c r="F40" s="35">
        <f>IF(B40=0,0,C40/B40*100)</f>
        <v>95.90929159293961</v>
      </c>
      <c r="G40" s="34">
        <f>C40-D40</f>
        <v>2290.9916900000026</v>
      </c>
      <c r="H40" s="35">
        <f>IF(D40=0,0,C40/D40*100)</f>
        <v>110.12059943072717</v>
      </c>
      <c r="I40" s="36"/>
      <c r="J40" s="36"/>
    </row>
    <row r="41" spans="1:10" ht="15.5" x14ac:dyDescent="0.25">
      <c r="A41" s="37" t="s">
        <v>47</v>
      </c>
      <c r="B41" s="32">
        <v>23317.03959</v>
      </c>
      <c r="C41" s="32">
        <v>19303.024299999997</v>
      </c>
      <c r="D41" s="32">
        <v>22734.23976</v>
      </c>
      <c r="E41" s="34">
        <f>C41-B41</f>
        <v>-4014.015290000003</v>
      </c>
      <c r="F41" s="35">
        <f>IF(B41=0,0,C41/B41*100)</f>
        <v>82.785056076666365</v>
      </c>
      <c r="G41" s="34">
        <f>C41-D41</f>
        <v>-3431.2154600000031</v>
      </c>
      <c r="H41" s="35">
        <f>IF(D41=0,0,C41/D41*100)</f>
        <v>84.907278641280584</v>
      </c>
      <c r="I41" s="36"/>
      <c r="J41" s="36"/>
    </row>
    <row r="42" spans="1:10" ht="15.5" x14ac:dyDescent="0.25">
      <c r="A42" s="37" t="s">
        <v>48</v>
      </c>
      <c r="B42" s="32">
        <v>11334.583999999999</v>
      </c>
      <c r="C42" s="32">
        <v>12199.063129999997</v>
      </c>
      <c r="D42" s="32">
        <v>8536.9107200000017</v>
      </c>
      <c r="E42" s="34">
        <f>C42-B42</f>
        <v>864.47912999999789</v>
      </c>
      <c r="F42" s="35">
        <f>IF(B42=0,0,C42/B42*100)</f>
        <v>107.62691537686781</v>
      </c>
      <c r="G42" s="34">
        <f>C42-D42</f>
        <v>3662.1524099999951</v>
      </c>
      <c r="H42" s="35">
        <f>IF(D42=0,0,C42/D42*100)</f>
        <v>142.89786469735967</v>
      </c>
      <c r="I42" s="36"/>
      <c r="J42" s="36"/>
    </row>
    <row r="43" spans="1:10" ht="15.5" x14ac:dyDescent="0.25">
      <c r="A43" s="37" t="s">
        <v>49</v>
      </c>
      <c r="B43" s="32">
        <v>5556.9999999999991</v>
      </c>
      <c r="C43" s="32">
        <v>6565.9496899999995</v>
      </c>
      <c r="D43" s="32">
        <v>4549.3920399999997</v>
      </c>
      <c r="E43" s="34">
        <f>C43-B43</f>
        <v>1008.9496900000004</v>
      </c>
      <c r="F43" s="35">
        <f>IF(B43=0,0,C43/B43*100)</f>
        <v>118.15637376282169</v>
      </c>
      <c r="G43" s="34">
        <f>C43-D43</f>
        <v>2016.5576499999997</v>
      </c>
      <c r="H43" s="35">
        <f>IF(D43=0,0,C43/D43*100)</f>
        <v>144.32587106737893</v>
      </c>
      <c r="I43" s="36"/>
      <c r="J43" s="36"/>
    </row>
    <row r="44" spans="1:10" ht="15.5" x14ac:dyDescent="0.25">
      <c r="A44" s="37" t="s">
        <v>50</v>
      </c>
      <c r="B44" s="32">
        <v>51016</v>
      </c>
      <c r="C44" s="32">
        <v>52509.435770000004</v>
      </c>
      <c r="D44" s="32">
        <v>40292.008679999999</v>
      </c>
      <c r="E44" s="34">
        <f>C44-B44</f>
        <v>1493.4357700000037</v>
      </c>
      <c r="F44" s="35">
        <f>IF(B44=0,0,C44/B44*100)</f>
        <v>102.92738703543986</v>
      </c>
      <c r="G44" s="34">
        <f>C44-D44</f>
        <v>12217.427090000005</v>
      </c>
      <c r="H44" s="35">
        <f>IF(D44=0,0,C44/D44*100)</f>
        <v>130.3222090192402</v>
      </c>
      <c r="I44" s="36"/>
      <c r="J44" s="36"/>
    </row>
    <row r="45" spans="1:10" ht="15.5" x14ac:dyDescent="0.25">
      <c r="A45" s="37" t="s">
        <v>51</v>
      </c>
      <c r="B45" s="31">
        <v>15522.460999999999</v>
      </c>
      <c r="C45" s="32">
        <v>28920.425279999999</v>
      </c>
      <c r="D45" s="32">
        <v>21543.151320000001</v>
      </c>
      <c r="E45" s="34">
        <f>C45-B45</f>
        <v>13397.96428</v>
      </c>
      <c r="F45" s="35">
        <f>IF(B45=0,0,C45/B45*100)</f>
        <v>186.31340275230841</v>
      </c>
      <c r="G45" s="34">
        <f>C45-D45</f>
        <v>7377.2739599999986</v>
      </c>
      <c r="H45" s="35">
        <f>IF(D45=0,0,C45/D45*100)</f>
        <v>134.2441727787112</v>
      </c>
      <c r="I45" s="36"/>
      <c r="J45" s="36"/>
    </row>
    <row r="46" spans="1:10" ht="15.5" x14ac:dyDescent="0.25">
      <c r="A46" s="37" t="s">
        <v>52</v>
      </c>
      <c r="B46" s="31">
        <v>55823.7</v>
      </c>
      <c r="C46" s="32">
        <v>61734.757389999999</v>
      </c>
      <c r="D46" s="32">
        <v>39040.253260000005</v>
      </c>
      <c r="E46" s="34">
        <f>C46-B46</f>
        <v>5911.0573900000018</v>
      </c>
      <c r="F46" s="35">
        <f>IF(B46=0,0,C46/B46*100)</f>
        <v>110.58879542201609</v>
      </c>
      <c r="G46" s="34">
        <f>C46-D46</f>
        <v>22694.504129999994</v>
      </c>
      <c r="H46" s="35">
        <f>IF(D46=0,0,C46/D46*100)</f>
        <v>158.13103716018259</v>
      </c>
      <c r="I46" s="36"/>
      <c r="J46" s="36"/>
    </row>
    <row r="47" spans="1:10" ht="16" customHeight="1" x14ac:dyDescent="0.25">
      <c r="A47" s="37" t="s">
        <v>53</v>
      </c>
      <c r="B47" s="32">
        <v>11354.249999999998</v>
      </c>
      <c r="C47" s="32">
        <v>15451.187459999999</v>
      </c>
      <c r="D47" s="32">
        <v>12618.31619</v>
      </c>
      <c r="E47" s="34">
        <f>C47-B47</f>
        <v>4096.937460000001</v>
      </c>
      <c r="F47" s="35">
        <f>IF(B47=0,0,C47/B47*100)</f>
        <v>136.08285408547462</v>
      </c>
      <c r="G47" s="34">
        <f>C47-D47</f>
        <v>2832.8712699999996</v>
      </c>
      <c r="H47" s="35">
        <f>IF(D47=0,0,C47/D47*100)</f>
        <v>122.45046983562709</v>
      </c>
      <c r="I47" s="36"/>
      <c r="J47" s="36"/>
    </row>
    <row r="48" spans="1:10" ht="15.5" x14ac:dyDescent="0.25">
      <c r="A48" s="37" t="s">
        <v>54</v>
      </c>
      <c r="B48" s="32">
        <v>3152</v>
      </c>
      <c r="C48" s="32">
        <v>3637.5861400000003</v>
      </c>
      <c r="D48" s="32">
        <v>3281.2612399999998</v>
      </c>
      <c r="E48" s="34">
        <f>C48-B48</f>
        <v>485.58614000000034</v>
      </c>
      <c r="F48" s="35">
        <f>IF(B48=0,0,C48/B48*100)</f>
        <v>115.4056516497462</v>
      </c>
      <c r="G48" s="34">
        <f>C48-D48</f>
        <v>356.32490000000053</v>
      </c>
      <c r="H48" s="35">
        <f>IF(D48=0,0,C48/D48*100)</f>
        <v>110.85938832471626</v>
      </c>
      <c r="I48" s="36"/>
      <c r="J48" s="36"/>
    </row>
    <row r="49" spans="1:10" ht="15.5" x14ac:dyDescent="0.25">
      <c r="A49" s="37" t="s">
        <v>55</v>
      </c>
      <c r="B49" s="32">
        <v>5511.4</v>
      </c>
      <c r="C49" s="32">
        <v>6601.5210600000009</v>
      </c>
      <c r="D49" s="32">
        <v>4840.3367899999994</v>
      </c>
      <c r="E49" s="34">
        <f>C49-B49</f>
        <v>1090.1210600000013</v>
      </c>
      <c r="F49" s="35">
        <f>IF(B49=0,0,C49/B49*100)</f>
        <v>119.77938563704325</v>
      </c>
      <c r="G49" s="34">
        <f>C49-D49</f>
        <v>1761.1842700000016</v>
      </c>
      <c r="H49" s="35">
        <f>IF(D49=0,0,C49/D49*100)</f>
        <v>136.38557287250256</v>
      </c>
      <c r="I49" s="36"/>
      <c r="J49" s="36"/>
    </row>
    <row r="50" spans="1:10" ht="15.5" x14ac:dyDescent="0.25">
      <c r="A50" s="37" t="s">
        <v>56</v>
      </c>
      <c r="B50" s="31">
        <v>10080.880000000001</v>
      </c>
      <c r="C50" s="32">
        <v>11523.561999999998</v>
      </c>
      <c r="D50" s="32">
        <v>8075.1539500000008</v>
      </c>
      <c r="E50" s="34">
        <f>C50-B50</f>
        <v>1442.6819999999971</v>
      </c>
      <c r="F50" s="35">
        <f>IF(B50=0,0,C50/B50*100)</f>
        <v>114.31107204926552</v>
      </c>
      <c r="G50" s="34">
        <f>C50-D50</f>
        <v>3448.4080499999973</v>
      </c>
      <c r="H50" s="35">
        <f>IF(D50=0,0,C50/D50*100)</f>
        <v>142.70392950217371</v>
      </c>
      <c r="I50" s="36"/>
      <c r="J50" s="36"/>
    </row>
    <row r="51" spans="1:10" ht="15.5" x14ac:dyDescent="0.25">
      <c r="A51" s="37" t="s">
        <v>57</v>
      </c>
      <c r="B51" s="32">
        <v>4695.5600000000004</v>
      </c>
      <c r="C51" s="32">
        <v>6031.0008800000005</v>
      </c>
      <c r="D51" s="32">
        <v>5467.7443999999996</v>
      </c>
      <c r="E51" s="34">
        <f>C51-B51</f>
        <v>1335.4408800000001</v>
      </c>
      <c r="F51" s="35">
        <f>IF(B51=0,0,C51/B51*100)</f>
        <v>128.44050294320593</v>
      </c>
      <c r="G51" s="34">
        <f>C51-D51</f>
        <v>563.25648000000092</v>
      </c>
      <c r="H51" s="35">
        <f>IF(D51=0,0,C51/D51*100)</f>
        <v>110.30144130365716</v>
      </c>
      <c r="I51" s="36"/>
      <c r="J51" s="36"/>
    </row>
    <row r="52" spans="1:10" ht="15.5" x14ac:dyDescent="0.25">
      <c r="A52" s="37" t="s">
        <v>58</v>
      </c>
      <c r="B52" s="32">
        <v>47870.1</v>
      </c>
      <c r="C52" s="32">
        <v>62803.357150000003</v>
      </c>
      <c r="D52" s="32">
        <v>27674.2271</v>
      </c>
      <c r="E52" s="34">
        <f>C52-B52</f>
        <v>14933.257150000005</v>
      </c>
      <c r="F52" s="35">
        <f>IF(B52=0,0,C52/B52*100)</f>
        <v>131.19537487909992</v>
      </c>
      <c r="G52" s="34">
        <f>C52-D52</f>
        <v>35129.130050000007</v>
      </c>
      <c r="H52" s="35">
        <f>IF(D52=0,0,C52/D52*100)</f>
        <v>226.93807101843143</v>
      </c>
      <c r="I52" s="36"/>
      <c r="J52" s="36"/>
    </row>
    <row r="53" spans="1:10" ht="15.5" x14ac:dyDescent="0.25">
      <c r="A53" s="37" t="s">
        <v>59</v>
      </c>
      <c r="B53" s="32">
        <v>9466.75</v>
      </c>
      <c r="C53" s="32">
        <v>11392.65969</v>
      </c>
      <c r="D53" s="32">
        <v>7211.1570999999994</v>
      </c>
      <c r="E53" s="34">
        <f>C53-B53</f>
        <v>1925.9096900000004</v>
      </c>
      <c r="F53" s="35">
        <f>IF(B53=0,0,C53/B53*100)</f>
        <v>120.34393735970635</v>
      </c>
      <c r="G53" s="34">
        <f>C53-D53</f>
        <v>4181.502590000001</v>
      </c>
      <c r="H53" s="35">
        <f>IF(D53=0,0,C53/D53*100)</f>
        <v>157.98656903480858</v>
      </c>
      <c r="I53" s="36"/>
      <c r="J53" s="36"/>
    </row>
    <row r="54" spans="1:10" ht="15.5" x14ac:dyDescent="0.25">
      <c r="A54" s="37" t="s">
        <v>60</v>
      </c>
      <c r="B54" s="31">
        <v>7342.6000000000013</v>
      </c>
      <c r="C54" s="32">
        <v>8757.5976499999997</v>
      </c>
      <c r="D54" s="32">
        <v>7686.9914300000009</v>
      </c>
      <c r="E54" s="34">
        <f>C54-B54</f>
        <v>1414.9976499999984</v>
      </c>
      <c r="F54" s="35">
        <f>IF(B54=0,0,C54/B54*100)</f>
        <v>119.27107087407727</v>
      </c>
      <c r="G54" s="34">
        <f>C54-D54</f>
        <v>1070.6062199999988</v>
      </c>
      <c r="H54" s="35">
        <f>IF(D54=0,0,C54/D54*100)</f>
        <v>113.92750635602047</v>
      </c>
      <c r="I54" s="36"/>
      <c r="J54" s="36"/>
    </row>
    <row r="55" spans="1:10" ht="15.5" x14ac:dyDescent="0.25">
      <c r="A55" s="37" t="s">
        <v>61</v>
      </c>
      <c r="B55" s="32">
        <v>26612.993000000002</v>
      </c>
      <c r="C55" s="32">
        <v>37201.12328</v>
      </c>
      <c r="D55" s="32">
        <v>7940.4484199999997</v>
      </c>
      <c r="E55" s="34">
        <f>C55-B55</f>
        <v>10588.130279999998</v>
      </c>
      <c r="F55" s="35">
        <f>IF(B55=0,0,C55/B55*100)</f>
        <v>139.78556744820094</v>
      </c>
      <c r="G55" s="34">
        <f>C55-D55</f>
        <v>29260.674859999999</v>
      </c>
      <c r="H55" s="35">
        <f>IF(D55=0,0,C55/D55*100)</f>
        <v>468.50154188143449</v>
      </c>
      <c r="I55" s="36"/>
      <c r="J55" s="36"/>
    </row>
    <row r="56" spans="1:10" ht="15" customHeight="1" x14ac:dyDescent="0.25">
      <c r="A56" s="37" t="s">
        <v>62</v>
      </c>
      <c r="B56" s="32">
        <v>5906.2</v>
      </c>
      <c r="C56" s="32">
        <v>10831.135410000001</v>
      </c>
      <c r="D56" s="32">
        <v>5086.1560200000004</v>
      </c>
      <c r="E56" s="34">
        <f>C56-B56</f>
        <v>4924.935410000001</v>
      </c>
      <c r="F56" s="35">
        <f>IF(B56=0,0,C56/B56*100)</f>
        <v>183.38585571094782</v>
      </c>
      <c r="G56" s="34">
        <f>C56-D56</f>
        <v>5744.9793900000004</v>
      </c>
      <c r="H56" s="35">
        <f>IF(D56=0,0,C56/D56*100)</f>
        <v>212.95326701362183</v>
      </c>
      <c r="I56" s="36"/>
      <c r="J56" s="36"/>
    </row>
    <row r="57" spans="1:10" ht="15.5" x14ac:dyDescent="0.25">
      <c r="A57" s="37" t="s">
        <v>63</v>
      </c>
      <c r="B57" s="32">
        <v>6803.89</v>
      </c>
      <c r="C57" s="32">
        <v>9262.3071099999997</v>
      </c>
      <c r="D57" s="32">
        <v>7412.2818400000006</v>
      </c>
      <c r="E57" s="34">
        <f>C57-B57</f>
        <v>2458.4171099999994</v>
      </c>
      <c r="F57" s="35">
        <f>IF(B57=0,0,C57/B57*100)</f>
        <v>136.13252286559597</v>
      </c>
      <c r="G57" s="34">
        <f>C57-D57</f>
        <v>1850.0252699999992</v>
      </c>
      <c r="H57" s="35">
        <f>IF(D57=0,0,C57/D57*100)</f>
        <v>124.95891696962241</v>
      </c>
      <c r="I57" s="36"/>
      <c r="J57" s="36"/>
    </row>
    <row r="58" spans="1:10" ht="15.5" x14ac:dyDescent="0.25">
      <c r="A58" s="37" t="s">
        <v>64</v>
      </c>
      <c r="B58" s="31">
        <v>11285</v>
      </c>
      <c r="C58" s="32">
        <v>12335.868399999998</v>
      </c>
      <c r="D58" s="32">
        <v>9223.4187999999995</v>
      </c>
      <c r="E58" s="34">
        <f>C58-B58</f>
        <v>1050.8683999999976</v>
      </c>
      <c r="F58" s="35">
        <f>IF(B58=0,0,C58/B58*100)</f>
        <v>109.31208152414709</v>
      </c>
      <c r="G58" s="34">
        <f>C58-D58</f>
        <v>3112.4495999999981</v>
      </c>
      <c r="H58" s="35">
        <f>IF(D58=0,0,C58/D58*100)</f>
        <v>133.74507509081121</v>
      </c>
      <c r="I58" s="36"/>
      <c r="J58" s="36"/>
    </row>
    <row r="59" spans="1:10" ht="15.5" x14ac:dyDescent="0.25">
      <c r="A59" s="37" t="s">
        <v>65</v>
      </c>
      <c r="B59" s="31">
        <v>51114.094000000005</v>
      </c>
      <c r="C59" s="32">
        <v>63230.393979999993</v>
      </c>
      <c r="D59" s="32">
        <v>52529.711010000006</v>
      </c>
      <c r="E59" s="34">
        <f>C59-B59</f>
        <v>12116.299979999989</v>
      </c>
      <c r="F59" s="35">
        <f>IF(B59=0,0,C59/B59*100)</f>
        <v>123.70442089807948</v>
      </c>
      <c r="G59" s="34">
        <f>C59-D59</f>
        <v>10700.682969999987</v>
      </c>
      <c r="H59" s="35">
        <f>IF(D59=0,0,C59/D59*100)</f>
        <v>120.37072499401893</v>
      </c>
      <c r="I59" s="36"/>
      <c r="J59" s="36"/>
    </row>
    <row r="60" spans="1:10" ht="15.5" x14ac:dyDescent="0.25">
      <c r="A60" s="37" t="s">
        <v>66</v>
      </c>
      <c r="B60" s="31">
        <v>7448.0503900000003</v>
      </c>
      <c r="C60" s="32">
        <v>9276.0691000000006</v>
      </c>
      <c r="D60" s="32">
        <v>6510.1492200000002</v>
      </c>
      <c r="E60" s="34">
        <f>C60-B60</f>
        <v>1828.0187100000003</v>
      </c>
      <c r="F60" s="35">
        <f>IF(B60=0,0,C60/B60*100)</f>
        <v>124.54358676808039</v>
      </c>
      <c r="G60" s="34">
        <f>C60-D60</f>
        <v>2765.9198800000004</v>
      </c>
      <c r="H60" s="35">
        <f>IF(D60=0,0,C60/D60*100)</f>
        <v>142.48627468480669</v>
      </c>
      <c r="I60" s="36"/>
      <c r="J60" s="36"/>
    </row>
    <row r="61" spans="1:10" ht="15.5" x14ac:dyDescent="0.25">
      <c r="A61" s="37" t="s">
        <v>67</v>
      </c>
      <c r="B61" s="32">
        <v>5790.9</v>
      </c>
      <c r="C61" s="32">
        <v>6453.378340000002</v>
      </c>
      <c r="D61" s="32">
        <v>5235.7616700000008</v>
      </c>
      <c r="E61" s="34">
        <f>C61-B61</f>
        <v>662.47834000000239</v>
      </c>
      <c r="F61" s="35">
        <f>IF(B61=0,0,C61/B61*100)</f>
        <v>111.43998929354682</v>
      </c>
      <c r="G61" s="34">
        <f>C61-D61</f>
        <v>1217.6166700000012</v>
      </c>
      <c r="H61" s="35">
        <f>IF(D61=0,0,C61/D61*100)</f>
        <v>123.25576958509652</v>
      </c>
      <c r="I61" s="36"/>
      <c r="J61" s="36"/>
    </row>
    <row r="62" spans="1:10" ht="15.5" x14ac:dyDescent="0.25">
      <c r="A62" s="37" t="s">
        <v>68</v>
      </c>
      <c r="B62" s="32">
        <v>22224.3</v>
      </c>
      <c r="C62" s="32">
        <v>22555.40842</v>
      </c>
      <c r="D62" s="32">
        <v>19796.396479999999</v>
      </c>
      <c r="E62" s="34">
        <f>C62-B62</f>
        <v>331.10842000000048</v>
      </c>
      <c r="F62" s="35">
        <f>IF(B62=0,0,C62/B62*100)</f>
        <v>101.48984858915691</v>
      </c>
      <c r="G62" s="34">
        <f>C62-D62</f>
        <v>2759.0119400000003</v>
      </c>
      <c r="H62" s="35">
        <f>IF(D62=0,0,C62/D62*100)</f>
        <v>113.93694020418003</v>
      </c>
      <c r="I62" s="36"/>
      <c r="J62" s="36"/>
    </row>
    <row r="63" spans="1:10" ht="15.5" x14ac:dyDescent="0.25">
      <c r="A63" s="37" t="s">
        <v>69</v>
      </c>
      <c r="B63" s="32">
        <v>6692.5309999999999</v>
      </c>
      <c r="C63" s="32">
        <v>7980.7080699999997</v>
      </c>
      <c r="D63" s="32">
        <v>5538.7881900000002</v>
      </c>
      <c r="E63" s="34">
        <f>C63-B63</f>
        <v>1288.1770699999997</v>
      </c>
      <c r="F63" s="35">
        <f>IF(B63=0,0,C63/B63*100)</f>
        <v>119.24798062197992</v>
      </c>
      <c r="G63" s="34">
        <f>C63-D63</f>
        <v>2441.9198799999995</v>
      </c>
      <c r="H63" s="35">
        <f>IF(D63=0,0,C63/D63*100)</f>
        <v>144.08761982284793</v>
      </c>
      <c r="I63" s="36"/>
      <c r="J63" s="36"/>
    </row>
    <row r="64" spans="1:10" ht="15.5" x14ac:dyDescent="0.25">
      <c r="A64" s="37" t="s">
        <v>70</v>
      </c>
      <c r="B64" s="32">
        <v>10358.200000000001</v>
      </c>
      <c r="C64" s="32">
        <v>10931.648819999997</v>
      </c>
      <c r="D64" s="32">
        <v>8908.603619999998</v>
      </c>
      <c r="E64" s="34">
        <f>C64-B64</f>
        <v>573.44881999999598</v>
      </c>
      <c r="F64" s="35">
        <f>IF(B64=0,0,C64/B64*100)</f>
        <v>105.53618215520066</v>
      </c>
      <c r="G64" s="34">
        <f>C64-D64</f>
        <v>2023.0451999999987</v>
      </c>
      <c r="H64" s="35">
        <f>IF(D64=0,0,C64/D64*100)</f>
        <v>122.70889228316568</v>
      </c>
      <c r="I64" s="36"/>
      <c r="J64" s="36"/>
    </row>
    <row r="65" spans="1:10" ht="15.5" x14ac:dyDescent="0.25">
      <c r="A65" s="37" t="s">
        <v>71</v>
      </c>
      <c r="B65" s="32">
        <v>1483877.909</v>
      </c>
      <c r="C65" s="32">
        <v>1569361.9080699999</v>
      </c>
      <c r="D65" s="32">
        <v>1130368.5006199998</v>
      </c>
      <c r="E65" s="34">
        <f>C65-B65</f>
        <v>85483.999069999903</v>
      </c>
      <c r="F65" s="35">
        <f>IF(B65=0,0,C65/B65*100)</f>
        <v>105.76085125006063</v>
      </c>
      <c r="G65" s="34">
        <f>C65-D65</f>
        <v>438993.40745000006</v>
      </c>
      <c r="H65" s="35">
        <f>IF(D65=0,0,C65/D65*100)</f>
        <v>138.8363093282602</v>
      </c>
      <c r="I65" s="36"/>
      <c r="J65" s="36"/>
    </row>
    <row r="66" spans="1:10" ht="15.5" x14ac:dyDescent="0.25">
      <c r="A66" s="45" t="s">
        <v>72</v>
      </c>
      <c r="B66" s="46">
        <f t="shared" ref="B66:D66" si="1">SUM(B14:B65)</f>
        <v>2553034.6758899996</v>
      </c>
      <c r="C66" s="46">
        <f t="shared" si="1"/>
        <v>2838312.6143300002</v>
      </c>
      <c r="D66" s="46">
        <f t="shared" si="1"/>
        <v>2059884.2333799996</v>
      </c>
      <c r="E66" s="42">
        <f>C66-B66</f>
        <v>285277.93844000064</v>
      </c>
      <c r="F66" s="43">
        <f>IF(B66=0,0,C66/B66*100)</f>
        <v>111.17407221821425</v>
      </c>
      <c r="G66" s="42">
        <f>C66-D66</f>
        <v>778428.3809500006</v>
      </c>
      <c r="H66" s="43">
        <f>IF(D66=0,0,C66/D66*100)</f>
        <v>137.78990917721148</v>
      </c>
    </row>
    <row r="67" spans="1:10" ht="15.5" x14ac:dyDescent="0.25">
      <c r="A67" s="47" t="s">
        <v>73</v>
      </c>
      <c r="B67" s="48">
        <f t="shared" ref="B67:D67" si="2">B9+B13+B66</f>
        <v>3000837.8358899998</v>
      </c>
      <c r="C67" s="48">
        <f t="shared" si="2"/>
        <v>3307074.2184000001</v>
      </c>
      <c r="D67" s="48">
        <f t="shared" si="2"/>
        <v>2417945.6006699996</v>
      </c>
      <c r="E67" s="49">
        <f>C67-B67</f>
        <v>306236.38251000037</v>
      </c>
      <c r="F67" s="50">
        <f>IF(B67=0,0,C67/B67*100)</f>
        <v>110.20502937037836</v>
      </c>
      <c r="G67" s="49">
        <f>C67-D67</f>
        <v>889128.61773000052</v>
      </c>
      <c r="H67" s="50">
        <f>IF(D67=0,0,C67/D67*100)</f>
        <v>136.77206871335846</v>
      </c>
    </row>
  </sheetData>
  <mergeCells count="12">
    <mergeCell ref="E6:H6"/>
    <mergeCell ref="E7:F7"/>
    <mergeCell ref="G7:H7"/>
    <mergeCell ref="C7:C8"/>
    <mergeCell ref="D7:D8"/>
    <mergeCell ref="A1:H1"/>
    <mergeCell ref="A2:H2"/>
    <mergeCell ref="A3:H3"/>
    <mergeCell ref="A4:H4"/>
    <mergeCell ref="A6:A8"/>
    <mergeCell ref="B6:B8"/>
    <mergeCell ref="C6:D6"/>
  </mergeCells>
  <printOptions horizontalCentered="1"/>
  <pageMargins left="0.19685039370078741" right="3.937007874015748E-2" top="0.35433070866141736" bottom="0.15748031496062992" header="0.27559055118110237" footer="0.19685039370078741"/>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89"/>
  <sheetViews>
    <sheetView view="pageBreakPreview" zoomScale="55" zoomScaleNormal="75" zoomScaleSheetLayoutView="55" workbookViewId="0">
      <selection activeCell="A85" sqref="A85:XFD85"/>
    </sheetView>
  </sheetViews>
  <sheetFormatPr defaultColWidth="9.08984375" defaultRowHeight="13" x14ac:dyDescent="0.3"/>
  <cols>
    <col min="1" max="1" width="58.453125" style="54" customWidth="1"/>
    <col min="2" max="2" width="12.453125" style="54" customWidth="1"/>
    <col min="3" max="3" width="16.453125" style="130" customWidth="1"/>
    <col min="4" max="4" width="16.453125" style="131" customWidth="1"/>
    <col min="5" max="5" width="16.26953125" style="54" customWidth="1"/>
    <col min="6" max="6" width="12.36328125" style="62" customWidth="1"/>
    <col min="7" max="7" width="8.90625" style="62" customWidth="1"/>
    <col min="8" max="8" width="14.453125" style="54" customWidth="1"/>
    <col min="9" max="9" width="11.36328125" style="54" customWidth="1"/>
    <col min="10" max="10" width="11.08984375" style="2" customWidth="1"/>
    <col min="11" max="11" width="10.90625" style="2" customWidth="1"/>
    <col min="12" max="16384" width="9.08984375" style="54"/>
  </cols>
  <sheetData>
    <row r="1" spans="1:11" ht="17.5" x14ac:dyDescent="0.35">
      <c r="A1" s="53" t="s">
        <v>0</v>
      </c>
      <c r="B1" s="53"/>
      <c r="C1" s="53"/>
      <c r="D1" s="53"/>
      <c r="E1" s="53"/>
      <c r="F1" s="53"/>
      <c r="G1" s="53"/>
      <c r="H1" s="53"/>
      <c r="I1" s="53"/>
    </row>
    <row r="2" spans="1:11" ht="17.399999999999999" customHeight="1" x14ac:dyDescent="0.35">
      <c r="A2" s="53" t="s">
        <v>1</v>
      </c>
      <c r="B2" s="53"/>
      <c r="C2" s="53"/>
      <c r="D2" s="53"/>
      <c r="E2" s="53"/>
      <c r="F2" s="53"/>
      <c r="G2" s="53"/>
      <c r="H2" s="53"/>
      <c r="I2" s="53"/>
    </row>
    <row r="3" spans="1:11" ht="17.399999999999999" customHeight="1" x14ac:dyDescent="0.35">
      <c r="A3" s="55" t="s">
        <v>157</v>
      </c>
      <c r="B3" s="55"/>
      <c r="C3" s="55"/>
      <c r="D3" s="55"/>
      <c r="E3" s="55"/>
      <c r="F3" s="55"/>
      <c r="G3" s="55"/>
      <c r="H3" s="55"/>
      <c r="I3" s="55"/>
    </row>
    <row r="4" spans="1:11" ht="17.399999999999999" customHeight="1" x14ac:dyDescent="0.35">
      <c r="A4" s="56" t="s">
        <v>3</v>
      </c>
      <c r="B4" s="56"/>
      <c r="C4" s="56"/>
      <c r="D4" s="56"/>
      <c r="E4" s="56"/>
      <c r="F4" s="56"/>
      <c r="G4" s="56"/>
      <c r="H4" s="56"/>
      <c r="I4" s="56"/>
    </row>
    <row r="5" spans="1:11" ht="21.65" customHeight="1" x14ac:dyDescent="0.35">
      <c r="A5" s="57"/>
      <c r="B5" s="58"/>
      <c r="C5" s="59"/>
      <c r="D5" s="60"/>
      <c r="E5" s="61"/>
      <c r="H5" s="58"/>
      <c r="I5" s="63" t="s">
        <v>4</v>
      </c>
    </row>
    <row r="6" spans="1:11" ht="65.25" customHeight="1" x14ac:dyDescent="0.3">
      <c r="A6" s="13" t="s">
        <v>74</v>
      </c>
      <c r="B6" s="13" t="s">
        <v>75</v>
      </c>
      <c r="C6" s="64" t="s">
        <v>6</v>
      </c>
      <c r="D6" s="15" t="s">
        <v>7</v>
      </c>
      <c r="E6" s="16"/>
      <c r="F6" s="15" t="s">
        <v>8</v>
      </c>
      <c r="G6" s="16"/>
      <c r="H6" s="16"/>
      <c r="I6" s="17"/>
    </row>
    <row r="7" spans="1:11" ht="81" customHeight="1" x14ac:dyDescent="0.3">
      <c r="A7" s="18"/>
      <c r="B7" s="18"/>
      <c r="C7" s="65"/>
      <c r="D7" s="66" t="s">
        <v>9</v>
      </c>
      <c r="E7" s="20" t="s">
        <v>10</v>
      </c>
      <c r="F7" s="21" t="s">
        <v>11</v>
      </c>
      <c r="G7" s="22"/>
      <c r="H7" s="21" t="s">
        <v>12</v>
      </c>
      <c r="I7" s="23"/>
    </row>
    <row r="8" spans="1:11" s="69" customFormat="1" ht="15" customHeight="1" x14ac:dyDescent="0.35">
      <c r="A8" s="25"/>
      <c r="B8" s="25"/>
      <c r="C8" s="67"/>
      <c r="D8" s="68"/>
      <c r="E8" s="27"/>
      <c r="F8" s="28" t="s">
        <v>13</v>
      </c>
      <c r="G8" s="29" t="s">
        <v>14</v>
      </c>
      <c r="H8" s="28" t="s">
        <v>13</v>
      </c>
      <c r="I8" s="29" t="s">
        <v>14</v>
      </c>
      <c r="J8" s="12"/>
      <c r="K8" s="12"/>
    </row>
    <row r="9" spans="1:11" s="69" customFormat="1" ht="17.5" x14ac:dyDescent="0.35">
      <c r="A9" s="70" t="s">
        <v>76</v>
      </c>
      <c r="B9" s="71"/>
      <c r="C9" s="71"/>
      <c r="D9" s="71"/>
      <c r="E9" s="71"/>
      <c r="F9" s="71"/>
      <c r="G9" s="71"/>
      <c r="H9" s="71"/>
      <c r="I9" s="72"/>
      <c r="J9" s="12"/>
      <c r="K9" s="12"/>
    </row>
    <row r="10" spans="1:11" s="69" customFormat="1" ht="20.25" customHeight="1" x14ac:dyDescent="0.3">
      <c r="A10" s="73" t="s">
        <v>77</v>
      </c>
      <c r="B10" s="74">
        <v>10000000</v>
      </c>
      <c r="C10" s="75">
        <f t="shared" ref="C10:E10" si="0">C11+C15+C16+C18+C19+C20+C21+C22+C23+C24+C25+C26+C28+C29+C32+C33+C34+C35+C44+C45</f>
        <v>2901877.8373300009</v>
      </c>
      <c r="D10" s="75">
        <f>D11+D15+D16+D18+D19+D20+D21+D22+D23+D24+D25+D26+D28+D29+D32+D33+D34+D35+D44+D45</f>
        <v>3186681.1256700004</v>
      </c>
      <c r="E10" s="75">
        <f t="shared" si="0"/>
        <v>2331049.3594199996</v>
      </c>
      <c r="F10" s="76">
        <f>D10-C10</f>
        <v>284803.2883399995</v>
      </c>
      <c r="G10" s="76">
        <f>IF(C10=0,0,D10/C10*100)</f>
        <v>109.81444789564418</v>
      </c>
      <c r="H10" s="76">
        <f>D10-E10</f>
        <v>855631.7662500008</v>
      </c>
      <c r="I10" s="76">
        <f>IF(E10=0,0,D10/E10*100)</f>
        <v>136.70586222433724</v>
      </c>
      <c r="J10" s="77"/>
      <c r="K10" s="78"/>
    </row>
    <row r="11" spans="1:11" s="69" customFormat="1" ht="21.75" customHeight="1" x14ac:dyDescent="0.3">
      <c r="A11" s="79" t="s">
        <v>78</v>
      </c>
      <c r="B11" s="80">
        <v>11010000</v>
      </c>
      <c r="C11" s="81">
        <v>2080881.0553000001</v>
      </c>
      <c r="D11" s="82">
        <v>2218208.1831299998</v>
      </c>
      <c r="E11" s="81">
        <v>1693140.6496900001</v>
      </c>
      <c r="F11" s="33">
        <f>D11-C11</f>
        <v>137327.12782999966</v>
      </c>
      <c r="G11" s="33">
        <f>IF(C11=0,0,D11/C11*100)</f>
        <v>106.59947032917752</v>
      </c>
      <c r="H11" s="33">
        <f>D11-E11</f>
        <v>525067.53343999968</v>
      </c>
      <c r="I11" s="33">
        <f>IF(E11=0,0,D11/E11*100)</f>
        <v>131.01145398264077</v>
      </c>
      <c r="J11" s="77"/>
      <c r="K11" s="78"/>
    </row>
    <row r="12" spans="1:11" s="69" customFormat="1" ht="75.5" customHeight="1" x14ac:dyDescent="0.3">
      <c r="A12" s="83" t="s">
        <v>79</v>
      </c>
      <c r="B12" s="84">
        <v>11010200</v>
      </c>
      <c r="C12" s="85">
        <v>745141.49056000006</v>
      </c>
      <c r="D12" s="85">
        <v>770532.54861000017</v>
      </c>
      <c r="E12" s="85">
        <v>388428.13468000002</v>
      </c>
      <c r="F12" s="86">
        <f>D12-C12</f>
        <v>25391.058050000109</v>
      </c>
      <c r="G12" s="86">
        <f>IF(C12=0,0,D12/C12*100)</f>
        <v>103.40754854905715</v>
      </c>
      <c r="H12" s="86">
        <f>D12-E12</f>
        <v>382104.41393000016</v>
      </c>
      <c r="I12" s="87">
        <f>IF(E12=0,0,D12/E12*100)</f>
        <v>198.37197149603759</v>
      </c>
      <c r="J12" s="77"/>
      <c r="K12" s="78"/>
    </row>
    <row r="13" spans="1:11" s="91" customFormat="1" ht="74.5" customHeight="1" x14ac:dyDescent="0.3">
      <c r="A13" s="88" t="s">
        <v>80</v>
      </c>
      <c r="B13" s="89">
        <v>11010000</v>
      </c>
      <c r="C13" s="90">
        <f t="shared" ref="C13:E13" si="1">C11-C12</f>
        <v>1335739.5647400001</v>
      </c>
      <c r="D13" s="90">
        <f t="shared" si="1"/>
        <v>1447675.6345199996</v>
      </c>
      <c r="E13" s="90">
        <f t="shared" si="1"/>
        <v>1304712.5150100002</v>
      </c>
      <c r="F13" s="87">
        <f>D13-C13</f>
        <v>111936.06977999955</v>
      </c>
      <c r="G13" s="87">
        <f>IF(C13=0,0,D13/C13*100)</f>
        <v>108.38008192126792</v>
      </c>
      <c r="H13" s="87">
        <f>D13-E13</f>
        <v>142963.11950999941</v>
      </c>
      <c r="I13" s="87">
        <f>IF(E13=0,0,D13/E13*100)</f>
        <v>110.95744218479453</v>
      </c>
      <c r="J13" s="77"/>
      <c r="K13" s="78"/>
    </row>
    <row r="14" spans="1:11" s="97" customFormat="1" ht="20.25" customHeight="1" x14ac:dyDescent="0.3">
      <c r="A14" s="92" t="s">
        <v>81</v>
      </c>
      <c r="B14" s="93">
        <v>11020000</v>
      </c>
      <c r="C14" s="94">
        <v>22180.83</v>
      </c>
      <c r="D14" s="94">
        <v>33582.661850000004</v>
      </c>
      <c r="E14" s="94">
        <v>24056.004890000004</v>
      </c>
      <c r="F14" s="95">
        <f>D14-C14</f>
        <v>11401.831850000002</v>
      </c>
      <c r="G14" s="95">
        <f>IF(C14=0,0,D14/C14*100)</f>
        <v>151.403990968778</v>
      </c>
      <c r="H14" s="95">
        <f>D14-E14</f>
        <v>9526.6569600000003</v>
      </c>
      <c r="I14" s="95">
        <f>IF(E14=0,0,D14/E14*100)</f>
        <v>139.60199128476316</v>
      </c>
      <c r="J14" s="96"/>
      <c r="K14" s="78"/>
    </row>
    <row r="15" spans="1:11" ht="35.4" customHeight="1" x14ac:dyDescent="0.3">
      <c r="A15" s="79" t="s">
        <v>82</v>
      </c>
      <c r="B15" s="80">
        <v>11020000</v>
      </c>
      <c r="C15" s="81">
        <v>18427</v>
      </c>
      <c r="D15" s="82">
        <v>28126.960700000003</v>
      </c>
      <c r="E15" s="81">
        <v>20533.147110000002</v>
      </c>
      <c r="F15" s="33">
        <f>D15-C15</f>
        <v>9699.9607000000033</v>
      </c>
      <c r="G15" s="33">
        <f>IF(C15=0,0,D15/C15*100)</f>
        <v>152.639934335486</v>
      </c>
      <c r="H15" s="33">
        <f>D15-E15</f>
        <v>7593.8135900000016</v>
      </c>
      <c r="I15" s="33">
        <f>IF(E15=0,0,D15/E15*100)</f>
        <v>136.98319380520914</v>
      </c>
      <c r="J15" s="77"/>
      <c r="K15" s="78"/>
    </row>
    <row r="16" spans="1:11" s="69" customFormat="1" ht="33" customHeight="1" x14ac:dyDescent="0.3">
      <c r="A16" s="79" t="s">
        <v>83</v>
      </c>
      <c r="B16" s="80">
        <v>11020200</v>
      </c>
      <c r="C16" s="81">
        <v>3753.83</v>
      </c>
      <c r="D16" s="82">
        <v>5455.7011499999999</v>
      </c>
      <c r="E16" s="81">
        <v>3522.8577800000003</v>
      </c>
      <c r="F16" s="33">
        <f>D16-C16</f>
        <v>1701.8711499999999</v>
      </c>
      <c r="G16" s="33">
        <f>IF(C16=0,0,D16/C16*100)</f>
        <v>145.33692655234788</v>
      </c>
      <c r="H16" s="33">
        <f>D16-E16</f>
        <v>1932.8433699999996</v>
      </c>
      <c r="I16" s="33">
        <f>IF(E16=0,0,D16/E16*100)</f>
        <v>154.86577916863845</v>
      </c>
      <c r="J16" s="77"/>
      <c r="K16" s="78"/>
    </row>
    <row r="17" spans="1:11" s="69" customFormat="1" ht="33" customHeight="1" x14ac:dyDescent="0.3">
      <c r="A17" s="92" t="s">
        <v>84</v>
      </c>
      <c r="B17" s="93">
        <v>13000000</v>
      </c>
      <c r="C17" s="94">
        <v>15335.11289</v>
      </c>
      <c r="D17" s="94">
        <v>17921.743869999995</v>
      </c>
      <c r="E17" s="94">
        <v>17037.961789999998</v>
      </c>
      <c r="F17" s="95">
        <f>D17-C17</f>
        <v>2586.6309799999945</v>
      </c>
      <c r="G17" s="95">
        <f>IF(C17=0,0,D17/C17*100)</f>
        <v>116.86737488373322</v>
      </c>
      <c r="H17" s="95">
        <f>D17-E17</f>
        <v>883.78207999999722</v>
      </c>
      <c r="I17" s="95">
        <f>IF(E17=0,0,D17/E17*100)</f>
        <v>105.18713500413359</v>
      </c>
      <c r="J17" s="77"/>
      <c r="K17" s="78"/>
    </row>
    <row r="18" spans="1:11" ht="54" customHeight="1" x14ac:dyDescent="0.3">
      <c r="A18" s="79" t="s">
        <v>85</v>
      </c>
      <c r="B18" s="80">
        <v>13010100</v>
      </c>
      <c r="C18" s="81">
        <v>6744.7230000000009</v>
      </c>
      <c r="D18" s="82">
        <v>7230.864709999998</v>
      </c>
      <c r="E18" s="81">
        <v>6478.8219599999984</v>
      </c>
      <c r="F18" s="33">
        <f>D18-C18</f>
        <v>486.14170999999715</v>
      </c>
      <c r="G18" s="33">
        <f>IF(C18=0,0,D18/C18*100)</f>
        <v>107.20773425387517</v>
      </c>
      <c r="H18" s="33">
        <f>D18-E18</f>
        <v>752.04274999999961</v>
      </c>
      <c r="I18" s="33">
        <f>IF(E18=0,0,D18/E18*100)</f>
        <v>111.60770823219227</v>
      </c>
      <c r="J18" s="77"/>
      <c r="K18" s="78"/>
    </row>
    <row r="19" spans="1:11" ht="64.5" customHeight="1" x14ac:dyDescent="0.3">
      <c r="A19" s="79" t="s">
        <v>86</v>
      </c>
      <c r="B19" s="98">
        <v>13010200</v>
      </c>
      <c r="C19" s="81">
        <v>3102.2358899999999</v>
      </c>
      <c r="D19" s="82">
        <v>3175.5631899999989</v>
      </c>
      <c r="E19" s="81">
        <v>4321.7390800000003</v>
      </c>
      <c r="F19" s="33">
        <f>D19-C19</f>
        <v>73.327299999999013</v>
      </c>
      <c r="G19" s="33">
        <f>IF(C19=0,0,D19/C19*100)</f>
        <v>102.36369194993739</v>
      </c>
      <c r="H19" s="33">
        <f>D19-E19</f>
        <v>-1146.1758900000013</v>
      </c>
      <c r="I19" s="33">
        <f>IF(E19=0,0,D19/E19*100)</f>
        <v>73.478827185467168</v>
      </c>
      <c r="J19" s="77"/>
      <c r="K19" s="78"/>
    </row>
    <row r="20" spans="1:11" ht="21.15" customHeight="1" x14ac:dyDescent="0.3">
      <c r="A20" s="79" t="s">
        <v>87</v>
      </c>
      <c r="B20" s="80">
        <v>13020000</v>
      </c>
      <c r="C20" s="81">
        <v>2661.6</v>
      </c>
      <c r="D20" s="82">
        <v>4715.01566</v>
      </c>
      <c r="E20" s="81">
        <v>2734.87338</v>
      </c>
      <c r="F20" s="33">
        <f>D20-C20</f>
        <v>2053.4156600000001</v>
      </c>
      <c r="G20" s="33">
        <f>IF(C20=0,0,D20/C20*100)</f>
        <v>177.14967162608957</v>
      </c>
      <c r="H20" s="33">
        <f>D20-E20</f>
        <v>1980.14228</v>
      </c>
      <c r="I20" s="33">
        <f>IF(E20=0,0,D20/E20*100)</f>
        <v>172.40343536489431</v>
      </c>
      <c r="J20" s="77"/>
      <c r="K20" s="78"/>
    </row>
    <row r="21" spans="1:11" ht="45.75" customHeight="1" x14ac:dyDescent="0.3">
      <c r="A21" s="79" t="s">
        <v>88</v>
      </c>
      <c r="B21" s="80">
        <v>13030100</v>
      </c>
      <c r="C21" s="81">
        <v>579.96899999999994</v>
      </c>
      <c r="D21" s="82">
        <v>881.50685999999996</v>
      </c>
      <c r="E21" s="81">
        <v>732.17813000000001</v>
      </c>
      <c r="F21" s="33">
        <f>D21-C21</f>
        <v>301.53786000000002</v>
      </c>
      <c r="G21" s="33">
        <f>IF(C21=0,0,D21/C21*100)</f>
        <v>151.9920650931343</v>
      </c>
      <c r="H21" s="33">
        <f>D21-E21</f>
        <v>149.32872999999995</v>
      </c>
      <c r="I21" s="33">
        <f>IF(E21=0,0,D21/E21*100)</f>
        <v>120.39513663157351</v>
      </c>
      <c r="J21" s="77"/>
      <c r="K21" s="78"/>
    </row>
    <row r="22" spans="1:11" s="100" customFormat="1" ht="30.15" customHeight="1" x14ac:dyDescent="0.3">
      <c r="A22" s="79" t="s">
        <v>89</v>
      </c>
      <c r="B22" s="98">
        <v>13030700</v>
      </c>
      <c r="C22" s="81">
        <v>114.7</v>
      </c>
      <c r="D22" s="82">
        <v>108.4235</v>
      </c>
      <c r="E22" s="81">
        <v>123.34689</v>
      </c>
      <c r="F22" s="33">
        <f>D22-C22</f>
        <v>-6.2764999999999986</v>
      </c>
      <c r="G22" s="33">
        <f>IF(C22=0,0,D22/C22*100)</f>
        <v>94.527898866608552</v>
      </c>
      <c r="H22" s="33">
        <f>D22-E22</f>
        <v>-14.923389999999998</v>
      </c>
      <c r="I22" s="33">
        <f>IF(E22=0,0,D22/E22*100)</f>
        <v>87.901283931844574</v>
      </c>
      <c r="J22" s="99"/>
      <c r="K22" s="78"/>
    </row>
    <row r="23" spans="1:11" s="100" customFormat="1" ht="36" customHeight="1" x14ac:dyDescent="0.3">
      <c r="A23" s="79" t="s">
        <v>90</v>
      </c>
      <c r="B23" s="98">
        <v>13030800</v>
      </c>
      <c r="C23" s="81">
        <v>1080.3</v>
      </c>
      <c r="D23" s="82">
        <v>585.07354000000009</v>
      </c>
      <c r="E23" s="81">
        <v>1330.7997700000001</v>
      </c>
      <c r="F23" s="33">
        <f>D23-C23</f>
        <v>-495.22645999999986</v>
      </c>
      <c r="G23" s="33">
        <f>IF(C23=0,0,D23/C23*100)</f>
        <v>54.158431917060092</v>
      </c>
      <c r="H23" s="33">
        <f>D23-E23</f>
        <v>-745.72622999999999</v>
      </c>
      <c r="I23" s="33">
        <f>IF(E23=0,0,D23/E23*100)</f>
        <v>43.964054787896458</v>
      </c>
      <c r="J23" s="99"/>
      <c r="K23" s="78"/>
    </row>
    <row r="24" spans="1:11" s="100" customFormat="1" ht="34.5" hidden="1" customHeight="1" x14ac:dyDescent="0.3">
      <c r="A24" s="79" t="s">
        <v>91</v>
      </c>
      <c r="B24" s="98">
        <v>13030900</v>
      </c>
      <c r="C24" s="81">
        <v>0</v>
      </c>
      <c r="D24" s="81">
        <v>0</v>
      </c>
      <c r="E24" s="81">
        <v>0</v>
      </c>
      <c r="F24" s="33">
        <f>D24-C24</f>
        <v>0</v>
      </c>
      <c r="G24" s="33">
        <f>IF(C24=0,0,D24/C24*100)</f>
        <v>0</v>
      </c>
      <c r="H24" s="33">
        <f>D24-E24</f>
        <v>0</v>
      </c>
      <c r="I24" s="33">
        <f>IF(E24=0,0,D24/E24*100)</f>
        <v>0</v>
      </c>
      <c r="J24" s="99"/>
      <c r="K24" s="78"/>
    </row>
    <row r="25" spans="1:11" ht="33.75" customHeight="1" x14ac:dyDescent="0.3">
      <c r="A25" s="79" t="s">
        <v>92</v>
      </c>
      <c r="B25" s="98">
        <v>13040100</v>
      </c>
      <c r="C25" s="81">
        <v>1051.5</v>
      </c>
      <c r="D25" s="82">
        <v>1225.2964099999999</v>
      </c>
      <c r="E25" s="81">
        <v>1316.0332999999998</v>
      </c>
      <c r="F25" s="33">
        <f>D25-C25</f>
        <v>173.79640999999992</v>
      </c>
      <c r="G25" s="33">
        <f>IF(C25=0,0,D25/C25*100)</f>
        <v>116.5284270090347</v>
      </c>
      <c r="H25" s="33">
        <f>D25-E25</f>
        <v>-90.736889999999903</v>
      </c>
      <c r="I25" s="33">
        <f>IF(E25=0,0,D25/E25*100)</f>
        <v>93.105274007884148</v>
      </c>
      <c r="J25" s="77"/>
      <c r="K25" s="78"/>
    </row>
    <row r="26" spans="1:11" ht="33" customHeight="1" x14ac:dyDescent="0.3">
      <c r="A26" s="79" t="s">
        <v>93</v>
      </c>
      <c r="B26" s="98">
        <v>13040200</v>
      </c>
      <c r="C26" s="81">
        <v>8.5000000000000006E-2</v>
      </c>
      <c r="D26" s="82">
        <v>0</v>
      </c>
      <c r="E26" s="81">
        <v>0.16928000000000001</v>
      </c>
      <c r="F26" s="33">
        <f>D26-C26</f>
        <v>-8.5000000000000006E-2</v>
      </c>
      <c r="G26" s="33">
        <f>IF(C26=0,0,D26/C26*100)</f>
        <v>0</v>
      </c>
      <c r="H26" s="33">
        <f>D26-E26</f>
        <v>-0.16928000000000001</v>
      </c>
      <c r="I26" s="33">
        <f>IF(E26=0,0,D26/E26*100)</f>
        <v>0</v>
      </c>
      <c r="J26" s="77"/>
      <c r="K26" s="78"/>
    </row>
    <row r="27" spans="1:11" s="101" customFormat="1" ht="21.15" customHeight="1" x14ac:dyDescent="0.3">
      <c r="A27" s="92" t="s">
        <v>94</v>
      </c>
      <c r="B27" s="93">
        <v>14000000</v>
      </c>
      <c r="C27" s="94">
        <v>190757.53024000002</v>
      </c>
      <c r="D27" s="94">
        <v>234711.69088000001</v>
      </c>
      <c r="E27" s="94">
        <v>89130.860279999994</v>
      </c>
      <c r="F27" s="95">
        <f>D27-C27</f>
        <v>43954.160639999987</v>
      </c>
      <c r="G27" s="95">
        <f>IF(C27=0,0,D27/C27*100)</f>
        <v>123.04190067081464</v>
      </c>
      <c r="H27" s="95">
        <f>D27-E27</f>
        <v>145580.83060000002</v>
      </c>
      <c r="I27" s="95">
        <f>IF(E27=0,0,D27/E27*100)</f>
        <v>263.33381069437161</v>
      </c>
      <c r="J27" s="99"/>
      <c r="K27" s="78"/>
    </row>
    <row r="28" spans="1:11" s="100" customFormat="1" ht="32.25" customHeight="1" x14ac:dyDescent="0.3">
      <c r="A28" s="79" t="s">
        <v>95</v>
      </c>
      <c r="B28" s="98" t="s">
        <v>96</v>
      </c>
      <c r="C28" s="81">
        <v>9885.771279999999</v>
      </c>
      <c r="D28" s="82">
        <v>18551.418870000001</v>
      </c>
      <c r="E28" s="81">
        <v>5052.8237599999993</v>
      </c>
      <c r="F28" s="33">
        <f>D28-C28</f>
        <v>8665.6475900000023</v>
      </c>
      <c r="G28" s="33">
        <f>IF(C28=0,0,D28/C28*100)</f>
        <v>187.65777949497536</v>
      </c>
      <c r="H28" s="33">
        <f>D28-E28</f>
        <v>13498.595110000002</v>
      </c>
      <c r="I28" s="33">
        <f>IF(E28=0,0,D28/E28*100)</f>
        <v>367.14953363028047</v>
      </c>
      <c r="J28" s="99"/>
      <c r="K28" s="78"/>
    </row>
    <row r="29" spans="1:11" s="100" customFormat="1" ht="32.25" customHeight="1" x14ac:dyDescent="0.3">
      <c r="A29" s="79" t="s">
        <v>97</v>
      </c>
      <c r="B29" s="98" t="s">
        <v>98</v>
      </c>
      <c r="C29" s="81">
        <v>47595.303960000005</v>
      </c>
      <c r="D29" s="82">
        <v>78615.979519999979</v>
      </c>
      <c r="E29" s="81">
        <v>17113.024389999999</v>
      </c>
      <c r="F29" s="33">
        <f>D29-C29</f>
        <v>31020.675559999974</v>
      </c>
      <c r="G29" s="33">
        <f>IF(C29=0,0,D29/C29*100)</f>
        <v>165.17591648552207</v>
      </c>
      <c r="H29" s="33">
        <f>D29-E29</f>
        <v>61502.95512999998</v>
      </c>
      <c r="I29" s="33">
        <f>IF(E29=0,0,D29/E29*100)</f>
        <v>459.39266916454142</v>
      </c>
      <c r="J29" s="99"/>
      <c r="K29" s="78"/>
    </row>
    <row r="30" spans="1:11" s="100" customFormat="1" ht="49.15" customHeight="1" x14ac:dyDescent="0.3">
      <c r="A30" s="102" t="s">
        <v>99</v>
      </c>
      <c r="B30" s="103" t="s">
        <v>100</v>
      </c>
      <c r="C30" s="104">
        <v>57481.075240000006</v>
      </c>
      <c r="D30" s="105">
        <v>97167.398389999988</v>
      </c>
      <c r="E30" s="104">
        <v>22165.848149999998</v>
      </c>
      <c r="F30" s="76">
        <f>D30-C30</f>
        <v>39686.323149999982</v>
      </c>
      <c r="G30" s="76">
        <f>IF(C30=0,0,D30/C30*100)</f>
        <v>169.04241610703727</v>
      </c>
      <c r="H30" s="76">
        <f>D30-E30</f>
        <v>75001.550239999982</v>
      </c>
      <c r="I30" s="76">
        <f>IF(E30=0,0,D30/E30*100)</f>
        <v>438.3653525570146</v>
      </c>
      <c r="J30" s="99"/>
      <c r="K30" s="78"/>
    </row>
    <row r="31" spans="1:11" s="100" customFormat="1" ht="35.5" customHeight="1" x14ac:dyDescent="0.3">
      <c r="A31" s="106" t="s">
        <v>101</v>
      </c>
      <c r="B31" s="107">
        <v>14040000</v>
      </c>
      <c r="C31" s="108">
        <v>133276.45500000002</v>
      </c>
      <c r="D31" s="108">
        <v>137544.29248999999</v>
      </c>
      <c r="E31" s="108">
        <v>66965.012130000003</v>
      </c>
      <c r="F31" s="109">
        <f>D31-C31</f>
        <v>4267.8374899999762</v>
      </c>
      <c r="G31" s="109">
        <f>IF(C31=0,0,D31/C31*100)</f>
        <v>103.20224415482838</v>
      </c>
      <c r="H31" s="109">
        <f>D31-E31</f>
        <v>70579.28035999999</v>
      </c>
      <c r="I31" s="109">
        <f>IF(E31=0,0,D31/E31*100)</f>
        <v>205.39724867514929</v>
      </c>
      <c r="J31" s="99"/>
      <c r="K31" s="78"/>
    </row>
    <row r="32" spans="1:11" s="100" customFormat="1" ht="68.5" customHeight="1" x14ac:dyDescent="0.3">
      <c r="A32" s="110" t="s">
        <v>102</v>
      </c>
      <c r="B32" s="80">
        <v>14040100</v>
      </c>
      <c r="C32" s="81">
        <v>87363.271000000008</v>
      </c>
      <c r="D32" s="81">
        <v>83675.311399999991</v>
      </c>
      <c r="E32" s="81">
        <v>7115.8144500000008</v>
      </c>
      <c r="F32" s="33">
        <f>D32-C32</f>
        <v>-3687.9596000000165</v>
      </c>
      <c r="G32" s="33">
        <f>IF(C32=0,0,D32/C32*100)</f>
        <v>95.778592584977716</v>
      </c>
      <c r="H32" s="33">
        <f>D32-E32</f>
        <v>76559.496949999986</v>
      </c>
      <c r="I32" s="33">
        <f>IF(E32=0,0,D32/E32*100)</f>
        <v>1175.9063138584224</v>
      </c>
      <c r="J32" s="99"/>
      <c r="K32" s="78"/>
    </row>
    <row r="33" spans="1:11" s="100" customFormat="1" ht="58.65" customHeight="1" x14ac:dyDescent="0.3">
      <c r="A33" s="111" t="s">
        <v>103</v>
      </c>
      <c r="B33" s="80">
        <v>14040200</v>
      </c>
      <c r="C33" s="81">
        <v>45913.184000000008</v>
      </c>
      <c r="D33" s="82">
        <v>53868.981090000001</v>
      </c>
      <c r="E33" s="81">
        <v>59849.197679999997</v>
      </c>
      <c r="F33" s="33">
        <f>D33-C33</f>
        <v>7955.7970899999927</v>
      </c>
      <c r="G33" s="33">
        <f>IF(C33=0,0,D33/C33*100)</f>
        <v>117.32791411286134</v>
      </c>
      <c r="H33" s="33">
        <f>D33-E33</f>
        <v>-5980.2165899999964</v>
      </c>
      <c r="I33" s="33">
        <f>IF(E33=0,0,D33/E33*100)</f>
        <v>90.007858381034865</v>
      </c>
      <c r="J33" s="99"/>
      <c r="K33" s="78"/>
    </row>
    <row r="34" spans="1:11" s="100" customFormat="1" ht="18" customHeight="1" x14ac:dyDescent="0.3">
      <c r="A34" s="79" t="s">
        <v>104</v>
      </c>
      <c r="B34" s="80">
        <v>16010000</v>
      </c>
      <c r="C34" s="81">
        <v>0</v>
      </c>
      <c r="D34" s="82">
        <v>0</v>
      </c>
      <c r="E34" s="112">
        <v>3.15E-2</v>
      </c>
      <c r="F34" s="33">
        <f>D34-C34</f>
        <v>0</v>
      </c>
      <c r="G34" s="33">
        <f>IF(C34=0,0,D34/C34*100)</f>
        <v>0</v>
      </c>
      <c r="H34" s="33">
        <f>D34-E34</f>
        <v>-3.15E-2</v>
      </c>
      <c r="I34" s="33">
        <f>IF(E34=0,0,D34/E34*100)</f>
        <v>0</v>
      </c>
      <c r="J34" s="99"/>
      <c r="K34" s="78"/>
    </row>
    <row r="35" spans="1:11" s="100" customFormat="1" ht="69" customHeight="1" x14ac:dyDescent="0.3">
      <c r="A35" s="92" t="s">
        <v>105</v>
      </c>
      <c r="B35" s="93">
        <v>18000000</v>
      </c>
      <c r="C35" s="94">
        <v>592723.30889999995</v>
      </c>
      <c r="D35" s="113">
        <v>682242.14594000007</v>
      </c>
      <c r="E35" s="94">
        <v>507683.88627000002</v>
      </c>
      <c r="F35" s="95">
        <f>D35-C35</f>
        <v>89518.837040000129</v>
      </c>
      <c r="G35" s="95">
        <f>IF(C35=0,0,D35/C35*100)</f>
        <v>115.10297227995518</v>
      </c>
      <c r="H35" s="95">
        <f>D35-E35</f>
        <v>174558.25967000006</v>
      </c>
      <c r="I35" s="95">
        <f>IF(E35=0,0,D35/E35*100)</f>
        <v>134.38325784820464</v>
      </c>
      <c r="J35" s="99"/>
      <c r="K35" s="78"/>
    </row>
    <row r="36" spans="1:11" s="100" customFormat="1" ht="20.25" customHeight="1" x14ac:dyDescent="0.3">
      <c r="A36" s="79" t="s">
        <v>106</v>
      </c>
      <c r="B36" s="80">
        <v>18010000</v>
      </c>
      <c r="C36" s="81">
        <v>253031.372</v>
      </c>
      <c r="D36" s="82">
        <v>307513.06063000002</v>
      </c>
      <c r="E36" s="81">
        <v>195654.42654999995</v>
      </c>
      <c r="F36" s="33">
        <f>D36-C36</f>
        <v>54481.688630000019</v>
      </c>
      <c r="G36" s="33">
        <f>IF(C36=0,0,D36/C36*100)</f>
        <v>121.53159436293141</v>
      </c>
      <c r="H36" s="33">
        <f>D36-E36</f>
        <v>111858.63408000008</v>
      </c>
      <c r="I36" s="33">
        <f>IF(E36=0,0,D36/E36*100)</f>
        <v>157.17153250883101</v>
      </c>
      <c r="J36" s="99"/>
      <c r="K36" s="78"/>
    </row>
    <row r="37" spans="1:11" s="117" customFormat="1" ht="33" customHeight="1" x14ac:dyDescent="0.35">
      <c r="A37" s="114" t="s">
        <v>107</v>
      </c>
      <c r="B37" s="115" t="s">
        <v>108</v>
      </c>
      <c r="C37" s="116">
        <v>52349.574999999997</v>
      </c>
      <c r="D37" s="40">
        <v>77316.379680000013</v>
      </c>
      <c r="E37" s="116">
        <v>34377.259200000008</v>
      </c>
      <c r="F37" s="38">
        <f>D37-C37</f>
        <v>24966.804680000016</v>
      </c>
      <c r="G37" s="38">
        <f>IF(C37=0,0,D37/C37*100)</f>
        <v>147.69246871631719</v>
      </c>
      <c r="H37" s="38">
        <f>D37-E37</f>
        <v>42939.120480000005</v>
      </c>
      <c r="I37" s="38">
        <f>IF(E37=0,0,D37/E37*100)</f>
        <v>224.90559596443919</v>
      </c>
      <c r="J37" s="99"/>
      <c r="K37" s="78"/>
    </row>
    <row r="38" spans="1:11" s="117" customFormat="1" ht="35.4" customHeight="1" x14ac:dyDescent="0.35">
      <c r="A38" s="114" t="s">
        <v>109</v>
      </c>
      <c r="B38" s="115" t="s">
        <v>110</v>
      </c>
      <c r="C38" s="116">
        <v>200255.44699999999</v>
      </c>
      <c r="D38" s="40">
        <v>229513.42124</v>
      </c>
      <c r="E38" s="116">
        <v>160787.90734999994</v>
      </c>
      <c r="F38" s="38">
        <f>D38-C38</f>
        <v>29257.97424000001</v>
      </c>
      <c r="G38" s="38">
        <f>IF(C38=0,0,D38/C38*100)</f>
        <v>114.61032629988837</v>
      </c>
      <c r="H38" s="38">
        <f>D38-E38</f>
        <v>68725.51389000006</v>
      </c>
      <c r="I38" s="38">
        <f>IF(E38=0,0,D38/E38*100)</f>
        <v>142.74296184500972</v>
      </c>
      <c r="J38" s="99"/>
      <c r="K38" s="78"/>
    </row>
    <row r="39" spans="1:11" s="117" customFormat="1" ht="38.5" customHeight="1" x14ac:dyDescent="0.35">
      <c r="A39" s="114" t="s">
        <v>111</v>
      </c>
      <c r="B39" s="115" t="s">
        <v>112</v>
      </c>
      <c r="C39" s="116">
        <v>426.35</v>
      </c>
      <c r="D39" s="40">
        <v>683.25971000000004</v>
      </c>
      <c r="E39" s="116">
        <v>489.26</v>
      </c>
      <c r="F39" s="38">
        <f>D39-C39</f>
        <v>256.90971000000002</v>
      </c>
      <c r="G39" s="38">
        <f>IF(C39=0,0,D39/C39*100)</f>
        <v>160.25793596810132</v>
      </c>
      <c r="H39" s="38">
        <f>D39-E39</f>
        <v>193.99971000000005</v>
      </c>
      <c r="I39" s="38">
        <f>IF(E39=0,0,D39/E39*100)</f>
        <v>139.65165964926624</v>
      </c>
      <c r="J39" s="99"/>
      <c r="K39" s="78"/>
    </row>
    <row r="40" spans="1:11" s="100" customFormat="1" ht="20.25" customHeight="1" x14ac:dyDescent="0.3">
      <c r="A40" s="79" t="s">
        <v>113</v>
      </c>
      <c r="B40" s="80">
        <v>18020000</v>
      </c>
      <c r="C40" s="81">
        <v>1775.7</v>
      </c>
      <c r="D40" s="82">
        <v>1879.7286299999998</v>
      </c>
      <c r="E40" s="81">
        <v>1243.6513300000001</v>
      </c>
      <c r="F40" s="33">
        <f>D40-C40</f>
        <v>104.02862999999979</v>
      </c>
      <c r="G40" s="33">
        <f>IF(C40=0,0,D40/C40*100)</f>
        <v>105.85845750971447</v>
      </c>
      <c r="H40" s="33">
        <f>D40-E40</f>
        <v>636.0772999999997</v>
      </c>
      <c r="I40" s="33">
        <f>IF(E40=0,0,D40/E40*100)</f>
        <v>151.1459510118483</v>
      </c>
      <c r="J40" s="99"/>
      <c r="K40" s="78"/>
    </row>
    <row r="41" spans="1:11" s="100" customFormat="1" ht="17.399999999999999" customHeight="1" x14ac:dyDescent="0.3">
      <c r="A41" s="79" t="s">
        <v>114</v>
      </c>
      <c r="B41" s="80">
        <v>18030000</v>
      </c>
      <c r="C41" s="81">
        <v>1517.4449999999999</v>
      </c>
      <c r="D41" s="82">
        <v>1419.5100199999999</v>
      </c>
      <c r="E41" s="81">
        <v>783.57536000000005</v>
      </c>
      <c r="F41" s="33">
        <f>D41-C41</f>
        <v>-97.934979999999996</v>
      </c>
      <c r="G41" s="33">
        <f>IF(C41=0,0,D41/C41*100)</f>
        <v>93.546060647997137</v>
      </c>
      <c r="H41" s="33">
        <f>D41-E41</f>
        <v>635.93465999999989</v>
      </c>
      <c r="I41" s="33">
        <f>IF(E41=0,0,D41/E41*100)</f>
        <v>181.1580726581295</v>
      </c>
      <c r="J41" s="99"/>
      <c r="K41" s="78"/>
    </row>
    <row r="42" spans="1:11" s="100" customFormat="1" ht="35.4" hidden="1" customHeight="1" x14ac:dyDescent="0.3">
      <c r="A42" s="79" t="s">
        <v>115</v>
      </c>
      <c r="B42" s="80">
        <v>18040000</v>
      </c>
      <c r="C42" s="81">
        <v>0</v>
      </c>
      <c r="D42" s="82">
        <v>0</v>
      </c>
      <c r="E42" s="81">
        <v>0</v>
      </c>
      <c r="F42" s="33">
        <f>D42-C42</f>
        <v>0</v>
      </c>
      <c r="G42" s="33">
        <f>IF(C42=0,0,D42/C42*100)</f>
        <v>0</v>
      </c>
      <c r="H42" s="33">
        <f>D42-E42</f>
        <v>0</v>
      </c>
      <c r="I42" s="33">
        <f>IF(E42=0,0,D42/E42*100)</f>
        <v>0</v>
      </c>
      <c r="J42" s="99"/>
      <c r="K42" s="78"/>
    </row>
    <row r="43" spans="1:11" s="100" customFormat="1" ht="21.15" customHeight="1" x14ac:dyDescent="0.3">
      <c r="A43" s="79" t="s">
        <v>116</v>
      </c>
      <c r="B43" s="80">
        <v>18050000</v>
      </c>
      <c r="C43" s="81">
        <v>336398.79189999995</v>
      </c>
      <c r="D43" s="82">
        <v>371429.84666000004</v>
      </c>
      <c r="E43" s="81">
        <v>310002.23303000006</v>
      </c>
      <c r="F43" s="33">
        <f>D43-C43</f>
        <v>35031.054760000086</v>
      </c>
      <c r="G43" s="33">
        <f>IF(C43=0,0,D43/C43*100)</f>
        <v>110.41354951429601</v>
      </c>
      <c r="H43" s="33">
        <f>D43-E43</f>
        <v>61427.613629999978</v>
      </c>
      <c r="I43" s="33">
        <f>IF(E43=0,0,D43/E43*100)</f>
        <v>119.8152165000874</v>
      </c>
      <c r="J43" s="99"/>
      <c r="K43" s="78"/>
    </row>
    <row r="44" spans="1:11" s="100" customFormat="1" ht="27" hidden="1" customHeight="1" x14ac:dyDescent="0.3">
      <c r="A44" s="110" t="s">
        <v>117</v>
      </c>
      <c r="B44" s="80">
        <v>19090100</v>
      </c>
      <c r="C44" s="81">
        <v>0</v>
      </c>
      <c r="D44" s="82">
        <v>0</v>
      </c>
      <c r="E44" s="81">
        <v>0</v>
      </c>
      <c r="F44" s="33">
        <f>D44-C44</f>
        <v>0</v>
      </c>
      <c r="G44" s="33">
        <f>IF(C44=0,0,D44/C44*100)</f>
        <v>0</v>
      </c>
      <c r="H44" s="33">
        <f>D44-E44</f>
        <v>0</v>
      </c>
      <c r="I44" s="33">
        <f>IF(E44=0,0,D44/E44*100)</f>
        <v>0</v>
      </c>
      <c r="J44" s="99"/>
      <c r="K44" s="78"/>
    </row>
    <row r="45" spans="1:11" s="100" customFormat="1" ht="20.25" customHeight="1" x14ac:dyDescent="0.3">
      <c r="A45" s="79" t="s">
        <v>118</v>
      </c>
      <c r="B45" s="80">
        <v>19090500</v>
      </c>
      <c r="C45" s="81">
        <v>0</v>
      </c>
      <c r="D45" s="82">
        <v>14.7</v>
      </c>
      <c r="E45" s="81">
        <v>-3.5000000000000003E-2</v>
      </c>
      <c r="F45" s="33">
        <f>D45-C45</f>
        <v>14.7</v>
      </c>
      <c r="G45" s="33">
        <f>IF(C45=0,0,D45/C45*100)</f>
        <v>0</v>
      </c>
      <c r="H45" s="33">
        <f>D45-E45</f>
        <v>14.734999999999999</v>
      </c>
      <c r="I45" s="33">
        <f>IF(E45=0,0,D45/E45*100)</f>
        <v>-41999.999999999993</v>
      </c>
      <c r="J45" s="118"/>
      <c r="K45" s="78"/>
    </row>
    <row r="46" spans="1:11" s="101" customFormat="1" ht="20.25" customHeight="1" x14ac:dyDescent="0.3">
      <c r="A46" s="73" t="s">
        <v>119</v>
      </c>
      <c r="B46" s="74">
        <v>20000000</v>
      </c>
      <c r="C46" s="75">
        <v>98949.998560000022</v>
      </c>
      <c r="D46" s="75">
        <v>120345.09834</v>
      </c>
      <c r="E46" s="75">
        <v>86868.484959999987</v>
      </c>
      <c r="F46" s="119">
        <f>D46-C46</f>
        <v>21395.099779999975</v>
      </c>
      <c r="G46" s="119">
        <f>IF(C46=0,0,D46/C46*100)</f>
        <v>121.62213248242412</v>
      </c>
      <c r="H46" s="119">
        <f>D46-E46</f>
        <v>33476.61338000001</v>
      </c>
      <c r="I46" s="119">
        <f>IF(E46=0,0,D46/E46*100)</f>
        <v>138.53712125336924</v>
      </c>
      <c r="J46" s="99"/>
      <c r="K46" s="78"/>
    </row>
    <row r="47" spans="1:11" ht="53.4" customHeight="1" x14ac:dyDescent="0.3">
      <c r="A47" s="51" t="s">
        <v>120</v>
      </c>
      <c r="B47" s="80">
        <v>21010300</v>
      </c>
      <c r="C47" s="81">
        <v>3308.36</v>
      </c>
      <c r="D47" s="82">
        <v>4383.6280599999991</v>
      </c>
      <c r="E47" s="81">
        <v>2251.63472</v>
      </c>
      <c r="F47" s="33">
        <f>D47-C47</f>
        <v>1075.268059999999</v>
      </c>
      <c r="G47" s="33">
        <f>IF(C47=0,0,D47/C47*100)</f>
        <v>132.50154336287463</v>
      </c>
      <c r="H47" s="33">
        <f>D47-E47</f>
        <v>2131.9933399999991</v>
      </c>
      <c r="I47" s="33">
        <f>IF(E47=0,0,D47/E47*100)</f>
        <v>194.68646584024958</v>
      </c>
      <c r="J47" s="99"/>
      <c r="K47" s="78"/>
    </row>
    <row r="48" spans="1:11" ht="33" customHeight="1" x14ac:dyDescent="0.3">
      <c r="A48" s="51" t="s">
        <v>121</v>
      </c>
      <c r="B48" s="80">
        <v>21050000</v>
      </c>
      <c r="C48" s="81">
        <v>6833.68</v>
      </c>
      <c r="D48" s="82">
        <v>6833.68</v>
      </c>
      <c r="E48" s="81">
        <v>2019.3862900000001</v>
      </c>
      <c r="F48" s="33">
        <f>D48-C48</f>
        <v>0</v>
      </c>
      <c r="G48" s="33">
        <f>IF(C48=0,0,D48/C48*100)</f>
        <v>100</v>
      </c>
      <c r="H48" s="33">
        <f>D48-E48</f>
        <v>4814.2937099999999</v>
      </c>
      <c r="I48" s="33">
        <f>IF(E48=0,0,D48/E48*100)</f>
        <v>338.40380287022748</v>
      </c>
      <c r="J48" s="99"/>
      <c r="K48" s="78"/>
    </row>
    <row r="49" spans="1:11" ht="18" customHeight="1" x14ac:dyDescent="0.3">
      <c r="A49" s="79" t="s">
        <v>122</v>
      </c>
      <c r="B49" s="80">
        <v>21080500</v>
      </c>
      <c r="C49" s="81">
        <v>4</v>
      </c>
      <c r="D49" s="82">
        <v>7</v>
      </c>
      <c r="E49" s="81">
        <v>20.771339999999999</v>
      </c>
      <c r="F49" s="33">
        <f>D49-C49</f>
        <v>3</v>
      </c>
      <c r="G49" s="33">
        <f>IF(C49=0,0,D49/C49*100)</f>
        <v>175</v>
      </c>
      <c r="H49" s="33">
        <f>D49-E49</f>
        <v>-13.771339999999999</v>
      </c>
      <c r="I49" s="33">
        <f>IF(E49=0,0,D49/E49*100)</f>
        <v>33.700281252918693</v>
      </c>
      <c r="J49" s="99"/>
      <c r="K49" s="78"/>
    </row>
    <row r="50" spans="1:11" ht="32.5" hidden="1" customHeight="1" x14ac:dyDescent="0.3">
      <c r="A50" s="79" t="s">
        <v>123</v>
      </c>
      <c r="B50" s="80">
        <v>21080600</v>
      </c>
      <c r="C50" s="81">
        <v>0</v>
      </c>
      <c r="D50" s="82">
        <v>0</v>
      </c>
      <c r="E50" s="81">
        <v>0</v>
      </c>
      <c r="F50" s="33">
        <f>D50-C50</f>
        <v>0</v>
      </c>
      <c r="G50" s="33">
        <f>IF(C50=0,0,D50/C50*100)</f>
        <v>0</v>
      </c>
      <c r="H50" s="33">
        <f>D50-E50</f>
        <v>0</v>
      </c>
      <c r="I50" s="33">
        <f>IF(E50=0,0,D50/E50*100)</f>
        <v>0</v>
      </c>
      <c r="J50" s="99"/>
      <c r="K50" s="78"/>
    </row>
    <row r="51" spans="1:11" ht="65.5" customHeight="1" x14ac:dyDescent="0.3">
      <c r="A51" s="79" t="s">
        <v>124</v>
      </c>
      <c r="B51" s="80">
        <v>21080900</v>
      </c>
      <c r="C51" s="81">
        <v>10</v>
      </c>
      <c r="D51" s="82">
        <v>64.311000000000007</v>
      </c>
      <c r="E51" s="81">
        <v>22.251999999999999</v>
      </c>
      <c r="F51" s="33">
        <f>D51-C51</f>
        <v>54.311000000000007</v>
      </c>
      <c r="G51" s="33">
        <f>IF(C51=0,0,D51/C51*100)</f>
        <v>643.11000000000013</v>
      </c>
      <c r="H51" s="33">
        <f>D51-E51</f>
        <v>42.059000000000012</v>
      </c>
      <c r="I51" s="33">
        <f>IF(E51=0,0,D51/E51*100)</f>
        <v>289.01222362034878</v>
      </c>
      <c r="J51" s="99"/>
      <c r="K51" s="78"/>
    </row>
    <row r="52" spans="1:11" ht="19.5" customHeight="1" x14ac:dyDescent="0.3">
      <c r="A52" s="79" t="s">
        <v>125</v>
      </c>
      <c r="B52" s="80">
        <v>21081100</v>
      </c>
      <c r="C52" s="81">
        <v>5376.866</v>
      </c>
      <c r="D52" s="82">
        <v>10061.016319999999</v>
      </c>
      <c r="E52" s="81">
        <v>5510.16435</v>
      </c>
      <c r="F52" s="33">
        <f>D52-C52</f>
        <v>4684.1503199999988</v>
      </c>
      <c r="G52" s="33">
        <f>IF(C52=0,0,D52/C52*100)</f>
        <v>187.1167390074441</v>
      </c>
      <c r="H52" s="33">
        <f>D52-E52</f>
        <v>4550.8519699999988</v>
      </c>
      <c r="I52" s="33">
        <f>IF(E52=0,0,D52/E52*100)</f>
        <v>182.59013127258171</v>
      </c>
      <c r="J52" s="99"/>
      <c r="K52" s="78"/>
    </row>
    <row r="53" spans="1:11" ht="71.5" customHeight="1" x14ac:dyDescent="0.3">
      <c r="A53" s="111" t="s">
        <v>126</v>
      </c>
      <c r="B53" s="80">
        <v>21081500</v>
      </c>
      <c r="C53" s="81">
        <v>1068.4099999999999</v>
      </c>
      <c r="D53" s="82">
        <v>1948.6199699999997</v>
      </c>
      <c r="E53" s="81">
        <v>1176.27908</v>
      </c>
      <c r="F53" s="33">
        <f>D53-C53</f>
        <v>880.20996999999988</v>
      </c>
      <c r="G53" s="33">
        <f>IF(C53=0,0,D53/C53*100)</f>
        <v>182.38503664323622</v>
      </c>
      <c r="H53" s="33">
        <f>D53-E53</f>
        <v>772.34088999999972</v>
      </c>
      <c r="I53" s="33">
        <f>IF(E53=0,0,D53/E53*100)</f>
        <v>165.65966386140266</v>
      </c>
      <c r="J53" s="99"/>
      <c r="K53" s="78"/>
    </row>
    <row r="54" spans="1:11" ht="20.25" customHeight="1" x14ac:dyDescent="0.3">
      <c r="A54" s="79" t="s">
        <v>127</v>
      </c>
      <c r="B54" s="80">
        <v>21081700</v>
      </c>
      <c r="C54" s="81">
        <v>122.6</v>
      </c>
      <c r="D54" s="82">
        <v>161.08906999999999</v>
      </c>
      <c r="E54" s="81">
        <v>109.13564000000001</v>
      </c>
      <c r="F54" s="33">
        <f>D54-C54</f>
        <v>38.489069999999998</v>
      </c>
      <c r="G54" s="33">
        <f>IF(C54=0,0,D54/C54*100)</f>
        <v>131.39402120717781</v>
      </c>
      <c r="H54" s="33">
        <f>D54-E54</f>
        <v>51.953429999999983</v>
      </c>
      <c r="I54" s="33">
        <f>IF(E54=0,0,D54/E54*100)</f>
        <v>147.60445808536971</v>
      </c>
      <c r="J54" s="99"/>
      <c r="K54" s="78"/>
    </row>
    <row r="55" spans="1:11" ht="49.65" customHeight="1" x14ac:dyDescent="0.3">
      <c r="A55" s="79" t="s">
        <v>128</v>
      </c>
      <c r="B55" s="80">
        <v>21081800</v>
      </c>
      <c r="C55" s="81">
        <v>446.4</v>
      </c>
      <c r="D55" s="81">
        <v>676.67401000000007</v>
      </c>
      <c r="E55" s="81">
        <v>0</v>
      </c>
      <c r="F55" s="33">
        <f>D55-C55</f>
        <v>230.27401000000009</v>
      </c>
      <c r="G55" s="33">
        <f>IF(C55=0,0,D55/C55*100)</f>
        <v>151.58467965949822</v>
      </c>
      <c r="H55" s="33">
        <f>D55-E55</f>
        <v>676.67401000000007</v>
      </c>
      <c r="I55" s="33">
        <f>IF(E55=0,0,D55/E55*100)</f>
        <v>0</v>
      </c>
      <c r="J55" s="99"/>
      <c r="K55" s="78"/>
    </row>
    <row r="56" spans="1:11" ht="54" customHeight="1" x14ac:dyDescent="0.3">
      <c r="A56" s="110" t="s">
        <v>129</v>
      </c>
      <c r="B56" s="80">
        <v>21082400</v>
      </c>
      <c r="C56" s="81">
        <v>150</v>
      </c>
      <c r="D56" s="82">
        <v>209.41717</v>
      </c>
      <c r="E56" s="81">
        <v>235.93754999999999</v>
      </c>
      <c r="F56" s="33">
        <f>D56-C56</f>
        <v>59.417169999999999</v>
      </c>
      <c r="G56" s="33">
        <f>IF(C56=0,0,D56/C56*100)</f>
        <v>139.61144666666667</v>
      </c>
      <c r="H56" s="33">
        <f>D56-E56</f>
        <v>-26.520379999999989</v>
      </c>
      <c r="I56" s="33">
        <f>IF(E56=0,0,D56/E56*100)</f>
        <v>88.75957642181163</v>
      </c>
      <c r="J56" s="99"/>
      <c r="K56" s="78"/>
    </row>
    <row r="57" spans="1:11" ht="19.5" customHeight="1" x14ac:dyDescent="0.3">
      <c r="A57" s="120" t="s">
        <v>130</v>
      </c>
      <c r="B57" s="93">
        <v>22010000</v>
      </c>
      <c r="C57" s="94">
        <v>43091.762740000006</v>
      </c>
      <c r="D57" s="113">
        <v>46786.698089999998</v>
      </c>
      <c r="E57" s="94">
        <v>43771.781109999989</v>
      </c>
      <c r="F57" s="95">
        <f>D57-C57</f>
        <v>3694.9353499999925</v>
      </c>
      <c r="G57" s="95">
        <f>IF(C57=0,0,D57/C57*100)</f>
        <v>108.57457461718121</v>
      </c>
      <c r="H57" s="95">
        <f>D57-E57</f>
        <v>3014.9169800000091</v>
      </c>
      <c r="I57" s="95">
        <f>IF(E57=0,0,D57/E57*100)</f>
        <v>106.88780968821767</v>
      </c>
      <c r="J57" s="99"/>
      <c r="K57" s="78"/>
    </row>
    <row r="58" spans="1:11" ht="53.4" customHeight="1" x14ac:dyDescent="0.3">
      <c r="A58" s="79" t="s">
        <v>131</v>
      </c>
      <c r="B58" s="80">
        <v>22010200</v>
      </c>
      <c r="C58" s="81">
        <v>5.6</v>
      </c>
      <c r="D58" s="82">
        <v>0.26839999999999997</v>
      </c>
      <c r="E58" s="81">
        <v>129.54804999999999</v>
      </c>
      <c r="F58" s="33">
        <f>D58-C58</f>
        <v>-5.3315999999999999</v>
      </c>
      <c r="G58" s="33">
        <f>IF(C58=0,0,D58/C58*100)</f>
        <v>4.7928571428571427</v>
      </c>
      <c r="H58" s="33">
        <f>D58-E58</f>
        <v>-129.27964999999998</v>
      </c>
      <c r="I58" s="33">
        <f>IF(E58=0,0,D58/E58*100)</f>
        <v>0.20718181400646321</v>
      </c>
      <c r="J58" s="99"/>
      <c r="K58" s="78"/>
    </row>
    <row r="59" spans="1:11" ht="50.25" customHeight="1" x14ac:dyDescent="0.3">
      <c r="A59" s="79" t="s">
        <v>132</v>
      </c>
      <c r="B59" s="80">
        <v>22010300</v>
      </c>
      <c r="C59" s="81">
        <v>421.27000000000004</v>
      </c>
      <c r="D59" s="82">
        <v>470.21259000000009</v>
      </c>
      <c r="E59" s="81">
        <v>429.06729999999993</v>
      </c>
      <c r="F59" s="33">
        <f>D59-C59</f>
        <v>48.942590000000052</v>
      </c>
      <c r="G59" s="33">
        <f>IF(C59=0,0,D59/C59*100)</f>
        <v>111.61786740095427</v>
      </c>
      <c r="H59" s="33">
        <f>D59-E59</f>
        <v>41.145290000000159</v>
      </c>
      <c r="I59" s="33">
        <f>IF(E59=0,0,D59/E59*100)</f>
        <v>109.58947232753466</v>
      </c>
      <c r="J59" s="99"/>
      <c r="K59" s="78"/>
    </row>
    <row r="60" spans="1:11" ht="64.5" customHeight="1" x14ac:dyDescent="0.3">
      <c r="A60" s="111" t="s">
        <v>133</v>
      </c>
      <c r="B60" s="80">
        <v>22010500</v>
      </c>
      <c r="C60" s="81">
        <v>2.4</v>
      </c>
      <c r="D60" s="82">
        <v>4.68</v>
      </c>
      <c r="E60" s="81">
        <v>4.68</v>
      </c>
      <c r="F60" s="33">
        <f>D60-C60</f>
        <v>2.2799999999999998</v>
      </c>
      <c r="G60" s="33">
        <f>IF(C60=0,0,D60/C60*100)</f>
        <v>195</v>
      </c>
      <c r="H60" s="33">
        <f>D60-E60</f>
        <v>0</v>
      </c>
      <c r="I60" s="33">
        <f>IF(E60=0,0,D60/E60*100)</f>
        <v>100</v>
      </c>
      <c r="J60" s="99"/>
      <c r="K60" s="78"/>
    </row>
    <row r="61" spans="1:11" ht="52.5" customHeight="1" x14ac:dyDescent="0.3">
      <c r="A61" s="79" t="s">
        <v>134</v>
      </c>
      <c r="B61" s="80">
        <v>22010600</v>
      </c>
      <c r="C61" s="81">
        <v>0</v>
      </c>
      <c r="D61" s="82">
        <v>0</v>
      </c>
      <c r="E61" s="81">
        <v>0</v>
      </c>
      <c r="F61" s="33">
        <f>D61-C61</f>
        <v>0</v>
      </c>
      <c r="G61" s="33">
        <f>IF(C61=0,0,D61/C61*100)</f>
        <v>0</v>
      </c>
      <c r="H61" s="33">
        <f>D61-E61</f>
        <v>0</v>
      </c>
      <c r="I61" s="33">
        <f>IF(E61=0,0,D61/E61*100)</f>
        <v>0</v>
      </c>
      <c r="J61" s="99"/>
      <c r="K61" s="78"/>
    </row>
    <row r="62" spans="1:11" ht="51" customHeight="1" x14ac:dyDescent="0.3">
      <c r="A62" s="79" t="s">
        <v>135</v>
      </c>
      <c r="B62" s="80">
        <v>22010900</v>
      </c>
      <c r="C62" s="81">
        <v>0</v>
      </c>
      <c r="D62" s="82">
        <v>10.43366</v>
      </c>
      <c r="E62" s="81">
        <v>1.98186</v>
      </c>
      <c r="F62" s="33">
        <f>D62-C62</f>
        <v>10.43366</v>
      </c>
      <c r="G62" s="33">
        <f>IF(C62=0,0,D62/C62*100)</f>
        <v>0</v>
      </c>
      <c r="H62" s="33">
        <f>D62-E62</f>
        <v>8.4518000000000004</v>
      </c>
      <c r="I62" s="33">
        <f>IF(E62=0,0,D62/E62*100)</f>
        <v>526.45797382257081</v>
      </c>
      <c r="J62" s="99"/>
      <c r="K62" s="78"/>
    </row>
    <row r="63" spans="1:11" ht="51.75" customHeight="1" x14ac:dyDescent="0.3">
      <c r="A63" s="79" t="s">
        <v>136</v>
      </c>
      <c r="B63" s="80">
        <v>22011000</v>
      </c>
      <c r="C63" s="81">
        <v>532.4</v>
      </c>
      <c r="D63" s="82">
        <v>517.84</v>
      </c>
      <c r="E63" s="81">
        <v>1007.84</v>
      </c>
      <c r="F63" s="33">
        <f>D63-C63</f>
        <v>-14.559999999999945</v>
      </c>
      <c r="G63" s="33">
        <f>IF(C63=0,0,D63/C63*100)</f>
        <v>97.26521412471827</v>
      </c>
      <c r="H63" s="33">
        <f>D63-E63</f>
        <v>-490</v>
      </c>
      <c r="I63" s="33">
        <f>IF(E63=0,0,D63/E63*100)</f>
        <v>51.381171614541984</v>
      </c>
      <c r="J63" s="99"/>
      <c r="K63" s="78"/>
    </row>
    <row r="64" spans="1:11" ht="52.5" customHeight="1" x14ac:dyDescent="0.3">
      <c r="A64" s="79" t="s">
        <v>137</v>
      </c>
      <c r="B64" s="80">
        <v>22011100</v>
      </c>
      <c r="C64" s="81">
        <v>5680</v>
      </c>
      <c r="D64" s="82">
        <v>6657.3876500000006</v>
      </c>
      <c r="E64" s="81">
        <v>6247.5874899999999</v>
      </c>
      <c r="F64" s="33">
        <f>D64-C64</f>
        <v>977.38765000000058</v>
      </c>
      <c r="G64" s="33">
        <f>IF(C64=0,0,D64/C64*100)</f>
        <v>117.20752904929579</v>
      </c>
      <c r="H64" s="33">
        <f>D64-E64</f>
        <v>409.80016000000069</v>
      </c>
      <c r="I64" s="33">
        <f>IF(E64=0,0,D64/E64*100)</f>
        <v>106.55933447360175</v>
      </c>
      <c r="J64" s="99"/>
      <c r="K64" s="78"/>
    </row>
    <row r="65" spans="1:11" ht="32.25" customHeight="1" x14ac:dyDescent="0.3">
      <c r="A65" s="79" t="s">
        <v>138</v>
      </c>
      <c r="B65" s="80">
        <v>22011800</v>
      </c>
      <c r="C65" s="81">
        <v>237</v>
      </c>
      <c r="D65" s="82">
        <v>1127.5530000000001</v>
      </c>
      <c r="E65" s="81">
        <v>357.81200000000001</v>
      </c>
      <c r="F65" s="33">
        <f>D65-C65</f>
        <v>890.55300000000011</v>
      </c>
      <c r="G65" s="33">
        <f>IF(C65=0,0,D65/C65*100)</f>
        <v>475.76075949367089</v>
      </c>
      <c r="H65" s="33">
        <f>D65-E65</f>
        <v>769.7410000000001</v>
      </c>
      <c r="I65" s="33">
        <f>IF(E65=0,0,D65/E65*100)</f>
        <v>315.12442288128966</v>
      </c>
      <c r="J65" s="99"/>
      <c r="K65" s="78"/>
    </row>
    <row r="66" spans="1:11" ht="17.399999999999999" customHeight="1" x14ac:dyDescent="0.3">
      <c r="A66" s="79" t="s">
        <v>139</v>
      </c>
      <c r="B66" s="80">
        <v>22012500</v>
      </c>
      <c r="C66" s="81">
        <v>31719.712739999999</v>
      </c>
      <c r="D66" s="82">
        <v>32557.606009999996</v>
      </c>
      <c r="E66" s="81">
        <v>32176.696459999992</v>
      </c>
      <c r="F66" s="33">
        <f>D66-C66</f>
        <v>837.89326999999685</v>
      </c>
      <c r="G66" s="33">
        <f>IF(C66=0,0,D66/C66*100)</f>
        <v>102.64155377719855</v>
      </c>
      <c r="H66" s="33">
        <f>D66-E66</f>
        <v>380.90955000000395</v>
      </c>
      <c r="I66" s="33">
        <f>IF(E66=0,0,D66/E66*100)</f>
        <v>101.18380564789653</v>
      </c>
      <c r="J66" s="99"/>
      <c r="K66" s="78"/>
    </row>
    <row r="67" spans="1:11" ht="30.15" customHeight="1" x14ac:dyDescent="0.3">
      <c r="A67" s="79" t="s">
        <v>140</v>
      </c>
      <c r="B67" s="80">
        <v>22012600</v>
      </c>
      <c r="C67" s="81">
        <v>3896.1200000000008</v>
      </c>
      <c r="D67" s="82">
        <v>4714.1893400000008</v>
      </c>
      <c r="E67" s="81">
        <v>2579.0329500000003</v>
      </c>
      <c r="F67" s="33">
        <f>D67-C67</f>
        <v>818.06934000000001</v>
      </c>
      <c r="G67" s="33">
        <f>IF(C67=0,0,D67/C67*100)</f>
        <v>120.99702627229141</v>
      </c>
      <c r="H67" s="33">
        <f>D67-E67</f>
        <v>2135.1563900000006</v>
      </c>
      <c r="I67" s="33">
        <f>IF(E67=0,0,D67/E67*100)</f>
        <v>182.789031059103</v>
      </c>
      <c r="J67" s="99"/>
      <c r="K67" s="78"/>
    </row>
    <row r="68" spans="1:11" ht="70.5" customHeight="1" x14ac:dyDescent="0.3">
      <c r="A68" s="110" t="s">
        <v>141</v>
      </c>
      <c r="B68" s="80">
        <v>22012900</v>
      </c>
      <c r="C68" s="81">
        <v>59.96</v>
      </c>
      <c r="D68" s="82">
        <v>72.673520000000011</v>
      </c>
      <c r="E68" s="81">
        <v>21.434999999999999</v>
      </c>
      <c r="F68" s="33">
        <f>D68-C68</f>
        <v>12.71352000000001</v>
      </c>
      <c r="G68" s="33">
        <f>IF(C68=0,0,D68/C68*100)</f>
        <v>121.20333555703805</v>
      </c>
      <c r="H68" s="33">
        <f>D68-E68</f>
        <v>51.238520000000008</v>
      </c>
      <c r="I68" s="33">
        <f>IF(E68=0,0,D68/E68*100)</f>
        <v>339.0413809190577</v>
      </c>
      <c r="J68" s="99"/>
      <c r="K68" s="78"/>
    </row>
    <row r="69" spans="1:11" ht="16.5" customHeight="1" x14ac:dyDescent="0.3">
      <c r="A69" s="79" t="s">
        <v>142</v>
      </c>
      <c r="B69" s="80">
        <v>22013100</v>
      </c>
      <c r="C69" s="81">
        <v>0</v>
      </c>
      <c r="D69" s="82">
        <v>0.78</v>
      </c>
      <c r="E69" s="81">
        <v>0</v>
      </c>
      <c r="F69" s="33">
        <f>D69-C69</f>
        <v>0.78</v>
      </c>
      <c r="G69" s="33">
        <f>IF(C69=0,0,D69/C69*100)</f>
        <v>0</v>
      </c>
      <c r="H69" s="33">
        <f>D69-E69</f>
        <v>0.78</v>
      </c>
      <c r="I69" s="33">
        <f>IF(E69=0,0,D69/E69*100)</f>
        <v>0</v>
      </c>
      <c r="J69" s="99"/>
      <c r="K69" s="78"/>
    </row>
    <row r="70" spans="1:11" ht="20.5" customHeight="1" x14ac:dyDescent="0.3">
      <c r="A70" s="79" t="s">
        <v>143</v>
      </c>
      <c r="B70" s="80">
        <v>22013200</v>
      </c>
      <c r="C70" s="81">
        <v>190</v>
      </c>
      <c r="D70" s="82">
        <v>300</v>
      </c>
      <c r="E70" s="81">
        <v>320.77999999999997</v>
      </c>
      <c r="F70" s="33">
        <f>D70-C70</f>
        <v>110</v>
      </c>
      <c r="G70" s="33">
        <f>IF(C70=0,0,D70/C70*100)</f>
        <v>157.89473684210526</v>
      </c>
      <c r="H70" s="33">
        <f>D70-E70</f>
        <v>-20.779999999999973</v>
      </c>
      <c r="I70" s="33">
        <f>IF(E70=0,0,D70/E70*100)</f>
        <v>93.522040027433135</v>
      </c>
      <c r="J70" s="99"/>
      <c r="K70" s="78"/>
    </row>
    <row r="71" spans="1:11" ht="20.5" customHeight="1" x14ac:dyDescent="0.3">
      <c r="A71" s="79" t="s">
        <v>144</v>
      </c>
      <c r="B71" s="80">
        <v>22013300</v>
      </c>
      <c r="C71" s="81">
        <v>190</v>
      </c>
      <c r="D71" s="82">
        <v>145.22</v>
      </c>
      <c r="E71" s="81">
        <v>295.56</v>
      </c>
      <c r="F71" s="33">
        <f>D71-C71</f>
        <v>-44.78</v>
      </c>
      <c r="G71" s="33">
        <f>IF(C71=0,0,D71/C71*100)</f>
        <v>76.431578947368422</v>
      </c>
      <c r="H71" s="33">
        <f>D71-E71</f>
        <v>-150.34</v>
      </c>
      <c r="I71" s="33">
        <f>IF(E71=0,0,D71/E71*100)</f>
        <v>49.13384761131411</v>
      </c>
      <c r="J71" s="99"/>
      <c r="K71" s="78"/>
    </row>
    <row r="72" spans="1:11" ht="17.149999999999999" customHeight="1" x14ac:dyDescent="0.3">
      <c r="A72" s="79" t="s">
        <v>145</v>
      </c>
      <c r="B72" s="80">
        <v>22013400</v>
      </c>
      <c r="C72" s="81">
        <v>157.30000000000001</v>
      </c>
      <c r="D72" s="82">
        <v>207.85392000000002</v>
      </c>
      <c r="E72" s="81">
        <v>199.76</v>
      </c>
      <c r="F72" s="33">
        <f>D72-C72</f>
        <v>50.553920000000005</v>
      </c>
      <c r="G72" s="33">
        <f>IF(C72=0,0,D72/C72*100)</f>
        <v>132.13853782581054</v>
      </c>
      <c r="H72" s="33">
        <f>D72-E72</f>
        <v>8.0939200000000255</v>
      </c>
      <c r="I72" s="33">
        <f>IF(E72=0,0,D72/E72*100)</f>
        <v>104.05182218662397</v>
      </c>
      <c r="J72" s="99"/>
      <c r="K72" s="78"/>
    </row>
    <row r="73" spans="1:11" ht="46.5" customHeight="1" x14ac:dyDescent="0.3">
      <c r="A73" s="121" t="s">
        <v>146</v>
      </c>
      <c r="B73" s="80">
        <v>22080400</v>
      </c>
      <c r="C73" s="81">
        <v>30289.893</v>
      </c>
      <c r="D73" s="82">
        <v>32736.20865</v>
      </c>
      <c r="E73" s="81">
        <v>25209.989079999999</v>
      </c>
      <c r="F73" s="33">
        <f>D73-C73</f>
        <v>2446.3156500000005</v>
      </c>
      <c r="G73" s="33">
        <f>IF(C73=0,0,D73/C73*100)</f>
        <v>108.07634299005282</v>
      </c>
      <c r="H73" s="33">
        <f>D73-E73</f>
        <v>7526.2195700000011</v>
      </c>
      <c r="I73" s="33">
        <f>IF(E73=0,0,D73/E73*100)</f>
        <v>129.85411673966502</v>
      </c>
      <c r="J73" s="99"/>
      <c r="K73" s="78"/>
    </row>
    <row r="74" spans="1:11" ht="18.75" customHeight="1" x14ac:dyDescent="0.3">
      <c r="A74" s="79" t="s">
        <v>147</v>
      </c>
      <c r="B74" s="80">
        <v>22090000</v>
      </c>
      <c r="C74" s="81">
        <v>294.79281999999995</v>
      </c>
      <c r="D74" s="82">
        <v>361.37700999999993</v>
      </c>
      <c r="E74" s="81">
        <v>296.31032000000005</v>
      </c>
      <c r="F74" s="33">
        <f>D74-C74</f>
        <v>66.584189999999978</v>
      </c>
      <c r="G74" s="33">
        <f>IF(C74=0,0,D74/C74*100)</f>
        <v>122.5867746711063</v>
      </c>
      <c r="H74" s="33">
        <f>D74-E74</f>
        <v>65.06668999999988</v>
      </c>
      <c r="I74" s="33">
        <f>IF(E74=0,0,D74/E74*100)</f>
        <v>121.95896855701815</v>
      </c>
      <c r="J74" s="99"/>
      <c r="K74" s="78"/>
    </row>
    <row r="75" spans="1:11" ht="53.5" customHeight="1" x14ac:dyDescent="0.3">
      <c r="A75" s="79" t="s">
        <v>148</v>
      </c>
      <c r="B75" s="80">
        <v>22130000</v>
      </c>
      <c r="C75" s="81">
        <v>92.856999999999999</v>
      </c>
      <c r="D75" s="82">
        <v>187.13556000000003</v>
      </c>
      <c r="E75" s="81">
        <v>30.875129999999999</v>
      </c>
      <c r="F75" s="33">
        <f>D75-C75</f>
        <v>94.278560000000027</v>
      </c>
      <c r="G75" s="33">
        <f>IF(C75=0,0,D75/C75*100)</f>
        <v>201.53091312448174</v>
      </c>
      <c r="H75" s="33">
        <f>D75-E75</f>
        <v>156.26043000000004</v>
      </c>
      <c r="I75" s="33">
        <f>IF(E75=0,0,D75/E75*100)</f>
        <v>606.10452490402486</v>
      </c>
      <c r="J75" s="99"/>
      <c r="K75" s="78"/>
    </row>
    <row r="76" spans="1:11" ht="15.5" x14ac:dyDescent="0.3">
      <c r="A76" s="121" t="s">
        <v>122</v>
      </c>
      <c r="B76" s="80">
        <v>24060300</v>
      </c>
      <c r="C76" s="81">
        <v>5549.6979999999994</v>
      </c>
      <c r="D76" s="82">
        <v>11514.201589999999</v>
      </c>
      <c r="E76" s="81">
        <v>3617.3785199999998</v>
      </c>
      <c r="F76" s="33">
        <f>D76-C76</f>
        <v>5964.5035899999993</v>
      </c>
      <c r="G76" s="33">
        <f>IF(C76=0,0,D76/C76*100)</f>
        <v>207.47438130867661</v>
      </c>
      <c r="H76" s="33">
        <f>D76-E76</f>
        <v>7896.8230699999986</v>
      </c>
      <c r="I76" s="33">
        <f>IF(E76=0,0,D76/E76*100)</f>
        <v>318.30237080083066</v>
      </c>
      <c r="J76" s="99"/>
      <c r="K76" s="78"/>
    </row>
    <row r="77" spans="1:11" ht="18.75" hidden="1" customHeight="1" x14ac:dyDescent="0.3">
      <c r="A77" s="121" t="s">
        <v>149</v>
      </c>
      <c r="B77" s="80">
        <v>24060600</v>
      </c>
      <c r="C77" s="81">
        <v>0</v>
      </c>
      <c r="D77" s="82">
        <v>0</v>
      </c>
      <c r="E77" s="81">
        <v>0</v>
      </c>
      <c r="F77" s="33">
        <f>D77-C77</f>
        <v>0</v>
      </c>
      <c r="G77" s="33">
        <f>IF(C77=0,0,D77/C77*100)</f>
        <v>0</v>
      </c>
      <c r="H77" s="33">
        <f>D77-E77</f>
        <v>0</v>
      </c>
      <c r="I77" s="33">
        <f>IF(E77=0,0,D77/E77*100)</f>
        <v>0</v>
      </c>
      <c r="J77" s="99"/>
      <c r="K77" s="78"/>
    </row>
    <row r="78" spans="1:11" ht="61.5" hidden="1" customHeight="1" x14ac:dyDescent="0.3">
      <c r="A78" s="121" t="s">
        <v>150</v>
      </c>
      <c r="B78" s="80">
        <v>24061900</v>
      </c>
      <c r="C78" s="81">
        <v>0</v>
      </c>
      <c r="D78" s="82">
        <v>0</v>
      </c>
      <c r="E78" s="81">
        <v>0</v>
      </c>
      <c r="F78" s="33">
        <f>D78-C78</f>
        <v>0</v>
      </c>
      <c r="G78" s="33">
        <f>IF(C78=0,0,D78/C78*100)</f>
        <v>0</v>
      </c>
      <c r="H78" s="33">
        <f>D78-E78</f>
        <v>0</v>
      </c>
      <c r="I78" s="33">
        <f>IF(E78=0,0,D78/E78*100)</f>
        <v>0</v>
      </c>
      <c r="J78" s="99"/>
      <c r="K78" s="78"/>
    </row>
    <row r="79" spans="1:11" ht="69" customHeight="1" x14ac:dyDescent="0.3">
      <c r="A79" s="121" t="s">
        <v>151</v>
      </c>
      <c r="B79" s="80">
        <v>24062000</v>
      </c>
      <c r="C79" s="81">
        <v>0</v>
      </c>
      <c r="D79" s="82">
        <v>139.87514999999999</v>
      </c>
      <c r="E79" s="81">
        <v>0</v>
      </c>
      <c r="F79" s="33">
        <f>D79-C79</f>
        <v>139.87514999999999</v>
      </c>
      <c r="G79" s="33">
        <f>IF(C79=0,0,D79/C79*100)</f>
        <v>0</v>
      </c>
      <c r="H79" s="33">
        <f>D79-E79</f>
        <v>139.87514999999999</v>
      </c>
      <c r="I79" s="33">
        <f>IF(E79=0,0,D79/E79*100)</f>
        <v>0</v>
      </c>
      <c r="J79" s="99"/>
      <c r="K79" s="78"/>
    </row>
    <row r="80" spans="1:11" ht="99" customHeight="1" x14ac:dyDescent="0.3">
      <c r="A80" s="122" t="s">
        <v>152</v>
      </c>
      <c r="B80" s="80">
        <v>24062200</v>
      </c>
      <c r="C80" s="81">
        <v>2310.6790000000001</v>
      </c>
      <c r="D80" s="82">
        <v>4274.16669</v>
      </c>
      <c r="E80" s="81">
        <v>2596.5898300000003</v>
      </c>
      <c r="F80" s="33">
        <f>D80-C80</f>
        <v>1963.4876899999999</v>
      </c>
      <c r="G80" s="33">
        <f>IF(C80=0,0,D80/C80*100)</f>
        <v>184.9744897495498</v>
      </c>
      <c r="H80" s="33">
        <f>D80-E80</f>
        <v>1677.5768599999997</v>
      </c>
      <c r="I80" s="33">
        <f>IF(E80=0,0,D80/E80*100)</f>
        <v>164.60692561520199</v>
      </c>
      <c r="J80" s="99"/>
      <c r="K80" s="78"/>
    </row>
    <row r="81" spans="1:11" ht="18.75" customHeight="1" x14ac:dyDescent="0.3">
      <c r="A81" s="123" t="s">
        <v>153</v>
      </c>
      <c r="B81" s="74">
        <v>30000000</v>
      </c>
      <c r="C81" s="75">
        <v>10</v>
      </c>
      <c r="D81" s="105">
        <v>47.994389999999996</v>
      </c>
      <c r="E81" s="75">
        <v>27.756290000000003</v>
      </c>
      <c r="F81" s="119">
        <f>D81-C81</f>
        <v>37.994389999999996</v>
      </c>
      <c r="G81" s="119">
        <f>IF(C81=0,0,D81/C81*100)</f>
        <v>479.94389999999999</v>
      </c>
      <c r="H81" s="119">
        <f>D81-E81</f>
        <v>20.238099999999992</v>
      </c>
      <c r="I81" s="119">
        <f>IF(E81=0,0,D81/E81*100)</f>
        <v>172.91356301580646</v>
      </c>
      <c r="J81" s="99"/>
      <c r="K81" s="78"/>
    </row>
    <row r="82" spans="1:11" ht="77.150000000000006" customHeight="1" x14ac:dyDescent="0.3">
      <c r="A82" s="121" t="s">
        <v>154</v>
      </c>
      <c r="B82" s="80">
        <v>31010200</v>
      </c>
      <c r="C82" s="81">
        <v>10</v>
      </c>
      <c r="D82" s="82">
        <v>47.994389999999996</v>
      </c>
      <c r="E82" s="81">
        <v>27.756290000000003</v>
      </c>
      <c r="F82" s="33">
        <f>D82-C82</f>
        <v>37.994389999999996</v>
      </c>
      <c r="G82" s="33">
        <f>IF(C82=0,0,D82/C82*100)</f>
        <v>479.94389999999999</v>
      </c>
      <c r="H82" s="33">
        <f>D82-E82</f>
        <v>20.238099999999992</v>
      </c>
      <c r="I82" s="33">
        <f>IF(E82=0,0,D82/E82*100)</f>
        <v>172.91356301580646</v>
      </c>
      <c r="J82" s="99"/>
      <c r="K82" s="78"/>
    </row>
    <row r="83" spans="1:11" ht="30.15" hidden="1" customHeight="1" x14ac:dyDescent="0.3">
      <c r="A83" s="121" t="s">
        <v>155</v>
      </c>
      <c r="B83" s="80">
        <v>31020000</v>
      </c>
      <c r="C83" s="81">
        <v>0</v>
      </c>
      <c r="D83" s="82">
        <v>0</v>
      </c>
      <c r="E83" s="81">
        <v>0</v>
      </c>
      <c r="F83" s="33">
        <f>D83-C83</f>
        <v>0</v>
      </c>
      <c r="G83" s="33">
        <f>IF(C83=0,0,D83/C83*100)</f>
        <v>0</v>
      </c>
      <c r="H83" s="33">
        <f>D83-E83</f>
        <v>0</v>
      </c>
      <c r="I83" s="33">
        <f>IF(E83=0,0,D83/E83*100)</f>
        <v>0</v>
      </c>
      <c r="J83" s="99"/>
      <c r="K83" s="78"/>
    </row>
    <row r="84" spans="1:11" ht="23.25" customHeight="1" x14ac:dyDescent="0.3">
      <c r="A84" s="124" t="s">
        <v>156</v>
      </c>
      <c r="B84" s="125"/>
      <c r="C84" s="126">
        <v>3000837.8358900012</v>
      </c>
      <c r="D84" s="127">
        <v>3307074.2184000006</v>
      </c>
      <c r="E84" s="126">
        <v>2417945.6006699996</v>
      </c>
      <c r="F84" s="128">
        <f>D84-C84</f>
        <v>306236.38250999944</v>
      </c>
      <c r="G84" s="128">
        <f>IF(C84=0,0,D84/C84*100)</f>
        <v>110.2050293703783</v>
      </c>
      <c r="H84" s="128">
        <f>D84-E84</f>
        <v>889128.61773000099</v>
      </c>
      <c r="I84" s="128">
        <f>IF(E84=0,0,D84/E84*100)</f>
        <v>136.77206871335849</v>
      </c>
      <c r="J84" s="129"/>
      <c r="K84" s="78"/>
    </row>
    <row r="85" spans="1:11" x14ac:dyDescent="0.3">
      <c r="C85" s="54"/>
    </row>
    <row r="86" spans="1:11" x14ac:dyDescent="0.3">
      <c r="C86" s="54"/>
    </row>
    <row r="87" spans="1:11" x14ac:dyDescent="0.3">
      <c r="C87" s="54"/>
    </row>
    <row r="88" spans="1:11" x14ac:dyDescent="0.3">
      <c r="C88" s="54"/>
    </row>
    <row r="89" spans="1:11" x14ac:dyDescent="0.3">
      <c r="C89" s="54"/>
    </row>
  </sheetData>
  <mergeCells count="15">
    <mergeCell ref="F6:I6"/>
    <mergeCell ref="A9:I9"/>
    <mergeCell ref="A84:B84"/>
    <mergeCell ref="D7:D8"/>
    <mergeCell ref="E7:E8"/>
    <mergeCell ref="F7:G7"/>
    <mergeCell ref="H7:I7"/>
    <mergeCell ref="A1:I1"/>
    <mergeCell ref="A2:I2"/>
    <mergeCell ref="A3:I3"/>
    <mergeCell ref="A4:I4"/>
    <mergeCell ref="A6:A8"/>
    <mergeCell ref="B6:B8"/>
    <mergeCell ref="C6:C8"/>
    <mergeCell ref="D6:E6"/>
  </mergeCells>
  <printOptions horizontalCentered="1"/>
  <pageMargins left="0.17" right="0.19685039370078741" top="0.2" bottom="0.16" header="0.17" footer="0.22"/>
  <pageSetup paperSize="9" scale="50" fitToHeight="0" orientation="landscape" r:id="rId1"/>
  <headerFooter alignWithMargins="0"/>
  <rowBreaks count="2" manualBreakCount="2">
    <brk id="30" max="8" man="1"/>
    <brk id="59" max="8"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ЗагФ_ТГ</vt:lpstr>
      <vt:lpstr>По платежах_Область</vt:lpstr>
      <vt:lpstr>'По платежах_Область'!Заголовки_для_печати</vt:lpstr>
      <vt:lpstr>ЗагФ_ТГ!Область_печати</vt:lpstr>
      <vt:lpstr>'По платежах_Область'!Область_печати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YROSLAVSKA</dc:creator>
  <cp:lastModifiedBy>YROSLAVSKA</cp:lastModifiedBy>
  <dcterms:created xsi:type="dcterms:W3CDTF">2023-07-24T11:17:50Z</dcterms:created>
  <dcterms:modified xsi:type="dcterms:W3CDTF">2023-07-24T11:41:39Z</dcterms:modified>
</cp:coreProperties>
</file>