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40" windowHeight="7090" activeTab="1"/>
  </bookViews>
  <sheets>
    <sheet name="ЗагФ_ТГ" sheetId="1" r:id="rId1"/>
    <sheet name="По платежах_Область" sheetId="2" r:id="rId2"/>
  </sheets>
  <definedNames>
    <definedName name="_xlnm.Print_Titles" localSheetId="1">'По платежах_Область'!$6:$8</definedName>
    <definedName name="_xlnm.Print_Area" localSheetId="0">ЗагФ_ТГ!$A$1:$I$67</definedName>
    <definedName name="_xlnm.Print_Area" localSheetId="1">'По платежах_Область'!$A$1:$I$81</definedName>
  </definedNames>
  <calcPr calcId="145621"/>
</workbook>
</file>

<file path=xl/calcChain.xml><?xml version="1.0" encoding="utf-8"?>
<calcChain xmlns="http://schemas.openxmlformats.org/spreadsheetml/2006/main">
  <c r="G80" i="2" l="1"/>
  <c r="I80" i="2"/>
  <c r="F80" i="2"/>
  <c r="G79" i="2"/>
  <c r="I79" i="2"/>
  <c r="F79" i="2"/>
  <c r="G78" i="2"/>
  <c r="I78" i="2"/>
  <c r="F78" i="2"/>
  <c r="G77" i="2"/>
  <c r="I77" i="2"/>
  <c r="F77" i="2"/>
  <c r="G76" i="2"/>
  <c r="I76" i="2"/>
  <c r="F76" i="2"/>
  <c r="G75" i="2"/>
  <c r="I75" i="2"/>
  <c r="F75" i="2"/>
  <c r="G74" i="2"/>
  <c r="I74" i="2"/>
  <c r="F74" i="2"/>
  <c r="G73" i="2"/>
  <c r="I73" i="2"/>
  <c r="F73" i="2"/>
  <c r="G72" i="2"/>
  <c r="I72" i="2"/>
  <c r="F72" i="2"/>
  <c r="G71" i="2"/>
  <c r="I71" i="2"/>
  <c r="F71" i="2"/>
  <c r="G70" i="2"/>
  <c r="I70" i="2"/>
  <c r="F70" i="2"/>
  <c r="G69" i="2"/>
  <c r="I69" i="2"/>
  <c r="F69" i="2"/>
  <c r="G68" i="2"/>
  <c r="I68" i="2"/>
  <c r="F68" i="2"/>
  <c r="G67" i="2"/>
  <c r="I67" i="2"/>
  <c r="F67" i="2"/>
  <c r="G66" i="2"/>
  <c r="I66" i="2"/>
  <c r="F66" i="2"/>
  <c r="G65" i="2"/>
  <c r="I65" i="2"/>
  <c r="F65" i="2"/>
  <c r="G64" i="2"/>
  <c r="I64" i="2"/>
  <c r="F64" i="2"/>
  <c r="G63" i="2"/>
  <c r="I63" i="2"/>
  <c r="F63" i="2"/>
  <c r="G62" i="2"/>
  <c r="I62" i="2"/>
  <c r="F62" i="2"/>
  <c r="G61" i="2"/>
  <c r="I61" i="2"/>
  <c r="F61" i="2"/>
  <c r="G60" i="2"/>
  <c r="I60" i="2"/>
  <c r="F60" i="2"/>
  <c r="G59" i="2"/>
  <c r="I59" i="2"/>
  <c r="F59" i="2"/>
  <c r="G58" i="2"/>
  <c r="I58" i="2"/>
  <c r="F58" i="2"/>
  <c r="G57" i="2"/>
  <c r="I57" i="2"/>
  <c r="G56" i="2"/>
  <c r="I56" i="2"/>
  <c r="G55" i="2"/>
  <c r="I55" i="2"/>
  <c r="G54" i="2"/>
  <c r="G53" i="2"/>
  <c r="I53" i="2"/>
  <c r="I52" i="2"/>
  <c r="G52" i="2"/>
  <c r="H51" i="2"/>
  <c r="I51" i="2"/>
  <c r="F51" i="2"/>
  <c r="H50" i="2"/>
  <c r="I50" i="2"/>
  <c r="F50" i="2"/>
  <c r="H49" i="2"/>
  <c r="I49" i="2"/>
  <c r="F49" i="2"/>
  <c r="H48" i="2"/>
  <c r="I48" i="2"/>
  <c r="F48" i="2"/>
  <c r="H47" i="2"/>
  <c r="I47" i="2"/>
  <c r="F47" i="2"/>
  <c r="H46" i="2"/>
  <c r="I46" i="2"/>
  <c r="F46" i="2"/>
  <c r="H45" i="2"/>
  <c r="I45" i="2"/>
  <c r="F45" i="2"/>
  <c r="F44" i="2"/>
  <c r="H43" i="2"/>
  <c r="I43" i="2"/>
  <c r="H42" i="2"/>
  <c r="F42" i="2"/>
  <c r="I42" i="2"/>
  <c r="G42" i="2"/>
  <c r="H41" i="2"/>
  <c r="I41" i="2"/>
  <c r="G41" i="2"/>
  <c r="H40" i="2"/>
  <c r="F40" i="2"/>
  <c r="I40" i="2"/>
  <c r="G40" i="2"/>
  <c r="H39" i="2"/>
  <c r="I39" i="2"/>
  <c r="G39" i="2"/>
  <c r="H38" i="2"/>
  <c r="F38" i="2"/>
  <c r="I38" i="2"/>
  <c r="G38" i="2"/>
  <c r="H37" i="2"/>
  <c r="I37" i="2"/>
  <c r="G37" i="2"/>
  <c r="H36" i="2"/>
  <c r="F36" i="2"/>
  <c r="I36" i="2"/>
  <c r="G36" i="2"/>
  <c r="H35" i="2"/>
  <c r="I35" i="2"/>
  <c r="G35" i="2"/>
  <c r="H34" i="2"/>
  <c r="I34" i="2"/>
  <c r="H33" i="2"/>
  <c r="I33" i="2"/>
  <c r="H32" i="2"/>
  <c r="F32" i="2"/>
  <c r="I32" i="2"/>
  <c r="G32" i="2"/>
  <c r="H31" i="2"/>
  <c r="I31" i="2"/>
  <c r="G31" i="2"/>
  <c r="H30" i="2"/>
  <c r="F30" i="2"/>
  <c r="I30" i="2"/>
  <c r="G30" i="2"/>
  <c r="H29" i="2"/>
  <c r="I29" i="2"/>
  <c r="G29" i="2"/>
  <c r="H27" i="2"/>
  <c r="I27" i="2"/>
  <c r="F27" i="2"/>
  <c r="H26" i="2"/>
  <c r="F26" i="2"/>
  <c r="H25" i="2"/>
  <c r="I25" i="2"/>
  <c r="F25" i="2"/>
  <c r="H24" i="2"/>
  <c r="I24" i="2"/>
  <c r="F24" i="2"/>
  <c r="H23" i="2"/>
  <c r="I23" i="2"/>
  <c r="F23" i="2"/>
  <c r="H22" i="2"/>
  <c r="I22" i="2"/>
  <c r="F22" i="2"/>
  <c r="H21" i="2"/>
  <c r="I21" i="2"/>
  <c r="F21" i="2"/>
  <c r="H20" i="2"/>
  <c r="I20" i="2"/>
  <c r="F20" i="2"/>
  <c r="H19" i="2"/>
  <c r="I19" i="2"/>
  <c r="F19" i="2"/>
  <c r="H18" i="2"/>
  <c r="I18" i="2"/>
  <c r="F18" i="2"/>
  <c r="H17" i="2"/>
  <c r="I17" i="2"/>
  <c r="F17" i="2"/>
  <c r="H16" i="2"/>
  <c r="I16" i="2"/>
  <c r="F16" i="2"/>
  <c r="H15" i="2"/>
  <c r="I15" i="2"/>
  <c r="F15" i="2"/>
  <c r="H14" i="2"/>
  <c r="I14" i="2"/>
  <c r="F14" i="2"/>
  <c r="H13" i="2"/>
  <c r="I13" i="2"/>
  <c r="F13" i="2"/>
  <c r="H12" i="2"/>
  <c r="I12" i="2"/>
  <c r="F12" i="2"/>
  <c r="H11" i="2"/>
  <c r="I11" i="2"/>
  <c r="F11" i="2"/>
  <c r="H10" i="2"/>
  <c r="B66" i="1"/>
  <c r="I65" i="1"/>
  <c r="G65" i="1"/>
  <c r="H64" i="1"/>
  <c r="I64" i="1"/>
  <c r="G64" i="1"/>
  <c r="I63" i="1"/>
  <c r="H62" i="1"/>
  <c r="I62" i="1"/>
  <c r="F62" i="1"/>
  <c r="I61" i="1"/>
  <c r="G61" i="1"/>
  <c r="H60" i="1"/>
  <c r="I60" i="1"/>
  <c r="G60" i="1"/>
  <c r="I59" i="1"/>
  <c r="H58" i="1"/>
  <c r="I58" i="1"/>
  <c r="F58" i="1"/>
  <c r="I57" i="1"/>
  <c r="G57" i="1"/>
  <c r="H56" i="1"/>
  <c r="I56" i="1"/>
  <c r="G56" i="1"/>
  <c r="I55" i="1"/>
  <c r="I54" i="1"/>
  <c r="I53" i="1"/>
  <c r="G53" i="1"/>
  <c r="I52" i="1"/>
  <c r="H52" i="1"/>
  <c r="G52" i="1"/>
  <c r="I51" i="1"/>
  <c r="I50" i="1"/>
  <c r="I49" i="1"/>
  <c r="G49" i="1"/>
  <c r="I48" i="1"/>
  <c r="H48" i="1"/>
  <c r="G48" i="1"/>
  <c r="I47" i="1"/>
  <c r="I46" i="1"/>
  <c r="I45" i="1"/>
  <c r="G45" i="1"/>
  <c r="I44" i="1"/>
  <c r="H43" i="1"/>
  <c r="I43" i="1"/>
  <c r="F43" i="1"/>
  <c r="I42" i="1"/>
  <c r="G42" i="1"/>
  <c r="H41" i="1"/>
  <c r="I41" i="1"/>
  <c r="G41" i="1"/>
  <c r="I40" i="1"/>
  <c r="H39" i="1"/>
  <c r="I39" i="1"/>
  <c r="F39" i="1"/>
  <c r="I38" i="1"/>
  <c r="G38" i="1"/>
  <c r="H37" i="1"/>
  <c r="I37" i="1"/>
  <c r="G37" i="1"/>
  <c r="I36" i="1"/>
  <c r="H35" i="1"/>
  <c r="I35" i="1"/>
  <c r="F35" i="1"/>
  <c r="I34" i="1"/>
  <c r="G34" i="1"/>
  <c r="H33" i="1"/>
  <c r="I33" i="1"/>
  <c r="G33" i="1"/>
  <c r="I32" i="1"/>
  <c r="G32" i="1"/>
  <c r="I31" i="1"/>
  <c r="I30" i="1"/>
  <c r="G30" i="1"/>
  <c r="I29" i="1"/>
  <c r="H29" i="1"/>
  <c r="G29" i="1"/>
  <c r="I28" i="1"/>
  <c r="I27" i="1"/>
  <c r="I26" i="1"/>
  <c r="G26" i="1"/>
  <c r="I25" i="1"/>
  <c r="H25" i="1"/>
  <c r="G25" i="1"/>
  <c r="I24" i="1"/>
  <c r="I23" i="1"/>
  <c r="B23" i="1"/>
  <c r="I22" i="1"/>
  <c r="H22" i="1"/>
  <c r="G22" i="1"/>
  <c r="I21" i="1"/>
  <c r="I20" i="1"/>
  <c r="I19" i="1"/>
  <c r="H18" i="1"/>
  <c r="I18" i="1"/>
  <c r="F18" i="1"/>
  <c r="I17" i="1"/>
  <c r="G17" i="1"/>
  <c r="H16" i="1"/>
  <c r="I16" i="1"/>
  <c r="G16" i="1"/>
  <c r="I15" i="1"/>
  <c r="H14" i="1"/>
  <c r="C66" i="1"/>
  <c r="I12" i="1"/>
  <c r="H11" i="1"/>
  <c r="I11" i="1"/>
  <c r="F11" i="1"/>
  <c r="B11" i="1"/>
  <c r="H10" i="1"/>
  <c r="E13" i="1"/>
  <c r="D13" i="1"/>
  <c r="C13" i="1"/>
  <c r="I9" i="1"/>
  <c r="I13" i="1" l="1"/>
  <c r="B67" i="1"/>
  <c r="G13" i="1"/>
  <c r="H28" i="2"/>
  <c r="G11" i="2"/>
  <c r="G12" i="2"/>
  <c r="G13" i="2"/>
  <c r="G14" i="2"/>
  <c r="G15" i="2"/>
  <c r="G16" i="2"/>
  <c r="G17" i="2"/>
  <c r="G18" i="2"/>
  <c r="G19" i="2"/>
  <c r="G20" i="2"/>
  <c r="G21" i="2"/>
  <c r="G22" i="2"/>
  <c r="G23" i="2"/>
  <c r="G24" i="2"/>
  <c r="G25" i="2"/>
  <c r="I28" i="2"/>
  <c r="G26" i="2"/>
  <c r="G27" i="2"/>
  <c r="F31" i="2"/>
  <c r="F35" i="2"/>
  <c r="F39" i="2"/>
  <c r="G28" i="2"/>
  <c r="F43" i="2"/>
  <c r="G43" i="2"/>
  <c r="D81" i="2"/>
  <c r="I10" i="2"/>
  <c r="I26" i="2"/>
  <c r="F29" i="2"/>
  <c r="F37" i="2"/>
  <c r="F41" i="2"/>
  <c r="G44" i="2"/>
  <c r="G45" i="2"/>
  <c r="G46" i="2"/>
  <c r="G47" i="2"/>
  <c r="G48" i="2"/>
  <c r="G49" i="2"/>
  <c r="G50" i="2"/>
  <c r="G51" i="2"/>
  <c r="F52" i="2"/>
  <c r="H52" i="2"/>
  <c r="F53" i="2"/>
  <c r="H53" i="2"/>
  <c r="F54" i="2"/>
  <c r="H54" i="2"/>
  <c r="F55" i="2"/>
  <c r="H55" i="2"/>
  <c r="F56" i="2"/>
  <c r="H56" i="2"/>
  <c r="F57" i="2"/>
  <c r="H57" i="2"/>
  <c r="H58" i="2"/>
  <c r="H59" i="2"/>
  <c r="H60" i="2"/>
  <c r="H61" i="2"/>
  <c r="H62" i="2"/>
  <c r="H63" i="2"/>
  <c r="H64" i="2"/>
  <c r="H65" i="2"/>
  <c r="H66" i="2"/>
  <c r="H67" i="2"/>
  <c r="H68" i="2"/>
  <c r="H69" i="2"/>
  <c r="H70" i="2"/>
  <c r="H71" i="2"/>
  <c r="H72" i="2"/>
  <c r="H73" i="2"/>
  <c r="H74" i="2"/>
  <c r="H75" i="2"/>
  <c r="H76" i="2"/>
  <c r="H77" i="2"/>
  <c r="H78" i="2"/>
  <c r="H79" i="2"/>
  <c r="H80" i="2"/>
  <c r="H13" i="1"/>
  <c r="F13" i="1"/>
  <c r="F9" i="1"/>
  <c r="I10" i="1"/>
  <c r="G11" i="1"/>
  <c r="F12" i="1"/>
  <c r="E66" i="1"/>
  <c r="G14" i="1"/>
  <c r="F15" i="1"/>
  <c r="H17" i="1"/>
  <c r="G18" i="1"/>
  <c r="F19" i="1"/>
  <c r="F20" i="1"/>
  <c r="H20" i="1"/>
  <c r="G12" i="1"/>
  <c r="G15" i="1"/>
  <c r="F16" i="1"/>
  <c r="G19" i="1"/>
  <c r="E67" i="1"/>
  <c r="G9" i="1"/>
  <c r="F10" i="1"/>
  <c r="C67" i="1"/>
  <c r="H9" i="1"/>
  <c r="G10" i="1"/>
  <c r="H12" i="1"/>
  <c r="D66" i="1"/>
  <c r="I14" i="1"/>
  <c r="H15" i="1"/>
  <c r="F17" i="1"/>
  <c r="H19" i="1"/>
  <c r="F14" i="1"/>
  <c r="G20" i="1"/>
  <c r="F21" i="1"/>
  <c r="G23" i="1"/>
  <c r="F24" i="1"/>
  <c r="H26" i="1"/>
  <c r="G27" i="1"/>
  <c r="F28" i="1"/>
  <c r="H30" i="1"/>
  <c r="G31" i="1"/>
  <c r="F32" i="1"/>
  <c r="H34" i="1"/>
  <c r="G35" i="1"/>
  <c r="F36" i="1"/>
  <c r="H38" i="1"/>
  <c r="G39" i="1"/>
  <c r="F40" i="1"/>
  <c r="H42" i="1"/>
  <c r="G43" i="1"/>
  <c r="G44" i="1"/>
  <c r="G21" i="1"/>
  <c r="F22" i="1"/>
  <c r="H23" i="1"/>
  <c r="G24" i="1"/>
  <c r="F25" i="1"/>
  <c r="H27" i="1"/>
  <c r="G28" i="1"/>
  <c r="F29" i="1"/>
  <c r="H31" i="1"/>
  <c r="F33" i="1"/>
  <c r="G36" i="1"/>
  <c r="F37" i="1"/>
  <c r="G40" i="1"/>
  <c r="F41" i="1"/>
  <c r="H44" i="1"/>
  <c r="H21" i="1"/>
  <c r="H24" i="1"/>
  <c r="F26" i="1"/>
  <c r="H28" i="1"/>
  <c r="F30" i="1"/>
  <c r="H32" i="1"/>
  <c r="F34" i="1"/>
  <c r="H36" i="1"/>
  <c r="F38" i="1"/>
  <c r="H40" i="1"/>
  <c r="F42" i="1"/>
  <c r="F23" i="1"/>
  <c r="F27" i="1"/>
  <c r="F31" i="1"/>
  <c r="F44" i="1"/>
  <c r="H45" i="1"/>
  <c r="G46" i="1"/>
  <c r="F47" i="1"/>
  <c r="H49" i="1"/>
  <c r="G50" i="1"/>
  <c r="F51" i="1"/>
  <c r="H53" i="1"/>
  <c r="G54" i="1"/>
  <c r="F55" i="1"/>
  <c r="H57" i="1"/>
  <c r="G58" i="1"/>
  <c r="F59" i="1"/>
  <c r="H61" i="1"/>
  <c r="G62" i="1"/>
  <c r="F63" i="1"/>
  <c r="H65" i="1"/>
  <c r="H46" i="1"/>
  <c r="G47" i="1"/>
  <c r="F48" i="1"/>
  <c r="H50" i="1"/>
  <c r="G51" i="1"/>
  <c r="F52" i="1"/>
  <c r="H54" i="1"/>
  <c r="G55" i="1"/>
  <c r="F56" i="1"/>
  <c r="G59" i="1"/>
  <c r="F60" i="1"/>
  <c r="G63" i="1"/>
  <c r="F64" i="1"/>
  <c r="F45" i="1"/>
  <c r="H47" i="1"/>
  <c r="F49" i="1"/>
  <c r="H51" i="1"/>
  <c r="F53" i="1"/>
  <c r="H55" i="1"/>
  <c r="F57" i="1"/>
  <c r="H59" i="1"/>
  <c r="F61" i="1"/>
  <c r="H63" i="1"/>
  <c r="F65" i="1"/>
  <c r="F46" i="1"/>
  <c r="F50" i="1"/>
  <c r="F54" i="1"/>
  <c r="D67" i="1" l="1"/>
  <c r="G67" i="1" s="1"/>
  <c r="I66" i="1"/>
  <c r="F28" i="2"/>
  <c r="I54" i="2"/>
  <c r="G34" i="2"/>
  <c r="F34" i="2"/>
  <c r="H66" i="1"/>
  <c r="F66" i="1"/>
  <c r="G66" i="1"/>
  <c r="F67" i="1" l="1"/>
  <c r="H67" i="1"/>
  <c r="I67" i="1"/>
  <c r="I44" i="2"/>
  <c r="H44" i="2"/>
  <c r="E81" i="2"/>
  <c r="G33" i="2"/>
  <c r="F33" i="2"/>
  <c r="C81" i="2" l="1"/>
  <c r="F10" i="2"/>
  <c r="G10" i="2"/>
  <c r="I81" i="2"/>
  <c r="H81" i="2"/>
  <c r="G81" i="2" l="1"/>
  <c r="F81" i="2"/>
</calcChain>
</file>

<file path=xl/sharedStrings.xml><?xml version="1.0" encoding="utf-8"?>
<sst xmlns="http://schemas.openxmlformats.org/spreadsheetml/2006/main" count="174" uniqueCount="156">
  <si>
    <t xml:space="preserve">Аналіз надходження платежів до місцевих бюджетів </t>
  </si>
  <si>
    <t>Чернівецької області за січень-червень 2022 року</t>
  </si>
  <si>
    <t>загальний фонд</t>
  </si>
  <si>
    <t>(квартальний звіт)</t>
  </si>
  <si>
    <t>тис.грн</t>
  </si>
  <si>
    <t>Найменування районів і територіальних громад</t>
  </si>
  <si>
    <t>План МФУ на 2020 рік</t>
  </si>
  <si>
    <t>План на січень-червень 2022 року</t>
  </si>
  <si>
    <t>Фактичні надходження доходів за</t>
  </si>
  <si>
    <t>Відхилення обсягів фактичних надходжень доходів з початку року від</t>
  </si>
  <si>
    <t>січень-червень 2022 року</t>
  </si>
  <si>
    <t>січень-червень 2021 року</t>
  </si>
  <si>
    <t>плану на січень-червень 2022 року</t>
  </si>
  <si>
    <t>фактичних надходжень за січень-червень 2021 року</t>
  </si>
  <si>
    <t>+,-</t>
  </si>
  <si>
    <t>%</t>
  </si>
  <si>
    <t>Обласний</t>
  </si>
  <si>
    <t>Районний бюджет Вижницького району</t>
  </si>
  <si>
    <t>Районний бюджет Дністровського району</t>
  </si>
  <si>
    <t>Районний бюджет Чернівецького району</t>
  </si>
  <si>
    <t>Разом по районних бюджетах</t>
  </si>
  <si>
    <t>Вашковецька сільська ТГ</t>
  </si>
  <si>
    <t>Великокучурівська сільська ТГ</t>
  </si>
  <si>
    <t>Волоківська сільська ТГ</t>
  </si>
  <si>
    <t>Глибоцька селищна ТГ</t>
  </si>
  <si>
    <t>Клішковецька сільська ТГ</t>
  </si>
  <si>
    <t>Мамалигівська сільська ТГ</t>
  </si>
  <si>
    <t>Недобоївська сільська ТГ</t>
  </si>
  <si>
    <t>Рукшинська сільська ТГ</t>
  </si>
  <si>
    <t>Сокирянська міська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</si>
  <si>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</si>
  <si>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</si>
  <si>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</si>
  <si>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</si>
  <si>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</si>
  <si>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</si>
  <si>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</si>
  <si>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</si>
  <si>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</si>
  <si>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</si>
  <si>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</si>
  <si>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</si>
  <si>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Магальська сільська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</si>
  <si>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</si>
  <si>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</si>
  <si>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</si>
  <si>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</si>
  <si>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</si>
  <si>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</si>
  <si>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</si>
  <si>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</si>
  <si>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</si>
  <si>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</si>
  <si>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</si>
  <si>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</si>
  <si>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</si>
  <si>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</si>
  <si>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</si>
  <si>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</si>
  <si>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</si>
  <si>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</si>
  <si>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</si>
  <si>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</si>
  <si>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Горішньошеровецька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</si>
  <si>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</si>
  <si>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</si>
  <si>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</si>
  <si>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</si>
  <si>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</si>
  <si>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</si>
  <si>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</si>
  <si>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</si>
  <si>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</si>
  <si>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</si>
  <si>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 xml:space="preserve">Всього </t>
  </si>
  <si>
    <t>Найменування платежів</t>
  </si>
  <si>
    <t>Код платежу</t>
  </si>
  <si>
    <t>Загальний фонд</t>
  </si>
  <si>
    <t>Податкові надходження</t>
  </si>
  <si>
    <r>
      <t xml:space="preserve">Податок на доходи фізичних осіб - </t>
    </r>
    <r>
      <rPr>
        <u/>
        <sz val="12"/>
        <rFont val="Times New Roman Cyr"/>
        <family val="1"/>
        <charset val="204"/>
      </rPr>
      <t xml:space="preserve">79% </t>
    </r>
  </si>
  <si>
    <t>Податок на прибуток</t>
  </si>
  <si>
    <r>
      <t xml:space="preserve">Податок на прибуток підприємств приватного сектору економіки - </t>
    </r>
    <r>
      <rPr>
        <u/>
        <sz val="12"/>
        <rFont val="Times New Roman Cyr"/>
        <family val="1"/>
        <charset val="204"/>
      </rPr>
      <t>10%</t>
    </r>
  </si>
  <si>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</si>
  <si>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</si>
  <si>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</si>
  <si>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</si>
  <si>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r>
      <t xml:space="preserve">Рентна плата за спеціальне використання води - </t>
    </r>
    <r>
      <rPr>
        <u/>
        <sz val="12"/>
        <rFont val="Times New Roman Cyr"/>
        <family val="1"/>
        <charset val="204"/>
      </rPr>
      <t>45%</t>
    </r>
  </si>
  <si>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</si>
  <si>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</si>
  <si>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</si>
  <si>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</si>
  <si>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 xml:space="preserve">Рентна плата за користування надрами для видобування корисних копалин місцевого значення  </t>
  </si>
  <si>
    <t>Рентна плата за користування надрами в цілях, не пов'язаних з видобуванням корисних копалин</t>
  </si>
  <si>
    <t>Внутрішні податки на товари та послуги</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</si>
  <si>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</si>
  <si>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14020000 (14021900)</t>
  </si>
  <si>
    <t xml:space="preserve">Акцизний податок з ввезених на митну територію України підакцизних товарів (продукції) (Пальне) </t>
  </si>
  <si>
    <t>14030000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</si>
  <si>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</si>
  <si>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t>14021900      14031900</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</si>
  <si>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</si>
  <si>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</si>
  <si>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</si>
  <si>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Місцеві податки і збори, нараховані до 1 січня 2011 року</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</si>
  <si>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</si>
  <si>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Податок на майно</t>
  </si>
  <si>
    <t xml:space="preserve">Податок на нерухоме майно, відмінне від земельної ділянки </t>
  </si>
  <si>
    <t>18010100-18010400</t>
  </si>
  <si>
    <t xml:space="preserve">Плата за землю </t>
  </si>
  <si>
    <t>18010500-18010900</t>
  </si>
  <si>
    <t xml:space="preserve">Транспортний податок </t>
  </si>
  <si>
    <t>18011000, 18011100</t>
  </si>
  <si>
    <t>Збір за місця для паркування транспортних засобів</t>
  </si>
  <si>
    <t>Туристичний збір</t>
  </si>
  <si>
    <t>Збір за провадження деяких видів підприємницької діяльності, що справлявся до 1 січня 2015 року</t>
  </si>
  <si>
    <t xml:space="preserve">Єдиний податок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</si>
  <si>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</si>
  <si>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Податки та збори, не віднесені до інших категорій</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</si>
  <si>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</si>
  <si>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</si>
  <si>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</si>
  <si>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</si>
  <si>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Суми, стягнені з винних осіб, за шкоду, заподіяну державі, підприємству, установі, організації</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</si>
  <si>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</si>
  <si>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</si>
  <si>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</si>
  <si>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встановлення земельного сервітуту</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</si>
  <si>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</si>
  <si>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Плата за надання адміністративних послуг</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</si>
  <si>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</si>
  <si>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</si>
  <si>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</si>
  <si>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</si>
  <si>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</si>
  <si>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</si>
  <si>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</si>
  <si>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Плата за ліцензії та сертифікати, що сплачується ліцензіатами за місцем здійснення діяльності</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</si>
  <si>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</si>
  <si>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</si>
  <si>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</si>
  <si>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</si>
  <si>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</si>
  <si>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</si>
  <si>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</si>
  <si>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</si>
  <si>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</si>
  <si>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</si>
  <si>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Надходження коштів з рахунків виборчих фондів</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</si>
  <si>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</si>
  <si>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</si>
  <si>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</si>
  <si>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від операцій з капіталом</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</si>
  <si>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</si>
  <si>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</si>
  <si>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Всього до загального фонду </t>
  </si>
  <si>
    <t>загальний  фонд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</si>
</sst>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
    <numFmt numFmtId="166" formatCode="0.000000"/>
    <numFmt numFmtId="167" formatCode="#,##0.0"/>
    <numFmt numFmtId="168" formatCode="0.00000"/>
    <numFmt numFmtId="171" formatCode="#,##0.000000"/>
  </numFmts>
  <fonts count="60" x14ac:knownFonts="1">
    <font>
      <sz val="10"/>
      <name val="Arial Cyr"/>
      <charset val="204"/>
    </font>
    <font>
      <sz val="11"/>
      <color theme="1"/>
      <name val="Calibri"/>
      <family val="2"/>
      <charset val="204"/>
      <scheme val="minor"/>
    </font>
    <font>
      <sz val="10"/>
      <name val="Arial Cyr"/>
      <charset val="204"/>
    </font>
    <font>
      <b/>
      <i/>
      <sz val="14"/>
      <name val="Times New Roman Cyr"/>
      <family val="1"/>
      <charset val="204"/>
    </font>
    <font>
      <sz val="10"/>
      <name val="Times New Roman Cyr"/>
      <family val="1"/>
      <charset val="204"/>
    </font>
    <font>
      <b/>
      <i/>
      <sz val="14"/>
      <color indexed="8"/>
      <name val="Times New Roman Cyr"/>
      <family val="1"/>
      <charset val="204"/>
    </font>
    <font>
      <b/>
      <sz val="14"/>
      <name val="Times New Roman Cyr"/>
      <charset val="204"/>
    </font>
    <font>
      <b/>
      <i/>
      <sz val="14"/>
      <name val="Times New Roman Cyr"/>
      <charset val="204"/>
    </font>
    <font>
      <sz val="12"/>
      <name val="Times New Roman Cyr"/>
      <charset val="204"/>
    </font>
    <font>
      <sz val="12"/>
      <name val="Times New Roman Cyr"/>
      <family val="1"/>
      <charset val="204"/>
    </font>
    <font>
      <sz val="12"/>
      <color indexed="8"/>
      <name val="Times New Roman Cyr"/>
      <charset val="204"/>
    </font>
    <font>
      <sz val="12"/>
      <name val="Arial Cyr"/>
      <charset val="204"/>
    </font>
    <font>
      <sz val="12"/>
      <color indexed="8"/>
      <name val="Times New Roman Cyr"/>
      <family val="1"/>
      <charset val="204"/>
    </font>
    <font>
      <sz val="12"/>
      <color theme="1"/>
      <name val="Times New Roman Cyr"/>
      <family val="1"/>
      <charset val="204"/>
    </font>
    <font>
      <sz val="10"/>
      <color theme="1"/>
      <name val="Times New Roman Cyr"/>
      <family val="1"/>
      <charset val="204"/>
    </font>
    <font>
      <i/>
      <sz val="12"/>
      <color indexed="8"/>
      <name val="Times New Roman Cyr"/>
      <charset val="204"/>
    </font>
    <font>
      <i/>
      <sz val="12"/>
      <name val="Times New Roman Cyr"/>
      <family val="1"/>
      <charset val="204"/>
    </font>
    <font>
      <i/>
      <sz val="12"/>
      <color theme="1"/>
      <name val="Times New Roman Cyr"/>
      <family val="1"/>
      <charset val="204"/>
    </font>
    <font>
      <i/>
      <sz val="12"/>
      <color indexed="8"/>
      <name val="Times New Roman Cyr"/>
      <family val="1"/>
      <charset val="204"/>
    </font>
    <font>
      <b/>
      <i/>
      <sz val="12"/>
      <color indexed="8"/>
      <name val="Times New Roman Cyr"/>
      <family val="1"/>
      <charset val="204"/>
    </font>
    <font>
      <b/>
      <i/>
      <sz val="12"/>
      <name val="Times New Roman Cyr"/>
      <charset val="204"/>
    </font>
    <font>
      <b/>
      <i/>
      <sz val="12"/>
      <name val="Times New Roman Cyr"/>
      <family val="1"/>
      <charset val="204"/>
    </font>
    <font>
      <sz val="14"/>
      <name val="Times New Roman Cyr"/>
      <family val="1"/>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0"/>
      <name val="Helv"/>
      <charset val="204"/>
    </font>
    <font>
      <sz val="11"/>
      <color indexed="10"/>
      <name val="Calibri"/>
      <family val="2"/>
      <charset val="204"/>
    </font>
    <font>
      <i/>
      <sz val="11"/>
      <color indexed="23"/>
      <name val="Calibri"/>
      <family val="2"/>
      <charset val="204"/>
    </font>
    <font>
      <b/>
      <i/>
      <sz val="12"/>
      <color indexed="56"/>
      <name val="Times New Roman Cyr"/>
      <charset val="204"/>
    </font>
    <font>
      <sz val="12"/>
      <color indexed="8"/>
      <name val="Arial Cyr"/>
      <charset val="204"/>
    </font>
    <font>
      <b/>
      <sz val="14"/>
      <name val="Times New Roman Cyr"/>
      <family val="1"/>
      <charset val="204"/>
    </font>
    <font>
      <u/>
      <sz val="12"/>
      <name val="Times New Roman Cyr"/>
      <family val="1"/>
      <charset val="204"/>
    </font>
    <font>
      <b/>
      <sz val="12"/>
      <name val="Times New Roman Cyr"/>
      <family val="1"/>
      <charset val="204"/>
    </font>
    <font>
      <sz val="10"/>
      <name val="Times New Roman CYR"/>
      <charset val="204"/>
    </font>
    <font>
      <b/>
      <sz val="10"/>
      <name val="Times New Roman Cyr"/>
      <family val="1"/>
      <charset val="204"/>
    </font>
    <font>
      <b/>
      <sz val="10"/>
      <name val="Times New Roman Cyr"/>
      <charset val="204"/>
    </font>
    <font>
      <sz val="12"/>
      <color rgb="FFFF0000"/>
      <name val="Times New Roman Cyr"/>
      <charset val="204"/>
    </font>
    <font>
      <b/>
      <i/>
      <u/>
      <sz val="12"/>
      <name val="Times New Roman Cyr"/>
      <charset val="204"/>
    </font>
    <font>
      <b/>
      <i/>
      <sz val="12"/>
      <color theme="1"/>
      <name val="Times New Roman Cyr"/>
      <family val="1"/>
      <charset val="204"/>
    </font>
    <font>
      <b/>
      <sz val="12"/>
      <name val="Times New Roman Cyr"/>
      <charset val="204"/>
    </font>
    <font>
      <sz val="11"/>
      <name val="Times New Roman CYR"/>
      <family val="1"/>
      <charset val="204"/>
    </font>
    <font>
      <b/>
      <sz val="12"/>
      <color theme="1"/>
      <name val="Times New Roman Cyr"/>
      <family val="1"/>
      <charset val="204"/>
    </font>
    <font>
      <b/>
      <i/>
      <sz val="10"/>
      <name val="Times New Roman Cyr"/>
      <charset val="204"/>
    </font>
    <font>
      <b/>
      <sz val="13"/>
      <name val="Times New Roman Cyr"/>
      <family val="1"/>
      <charset val="204"/>
    </font>
    <font>
      <b/>
      <i/>
      <sz val="13"/>
      <name val="Times New Roman Cyr"/>
      <family val="1"/>
      <charset val="204"/>
    </font>
    <font>
      <b/>
      <sz val="13"/>
      <color theme="1"/>
      <name val="Times New Roman Cyr"/>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26"/>
      </patternFill>
    </fill>
    <fill>
      <patternFill patternType="solid">
        <fgColor indexed="43"/>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24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0" borderId="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6" fillId="7" borderId="8" applyNumberFormat="0" applyAlignment="0" applyProtection="0"/>
    <xf numFmtId="0" fontId="27" fillId="4" borderId="0" applyNumberFormat="0" applyBorder="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31" fillId="0" borderId="12" applyNumberFormat="0" applyFill="0" applyAlignment="0" applyProtection="0"/>
    <xf numFmtId="0" fontId="32" fillId="20" borderId="13" applyNumberFormat="0" applyAlignment="0" applyProtection="0"/>
    <xf numFmtId="0" fontId="33" fillId="0" borderId="0" applyNumberFormat="0" applyFill="0" applyBorder="0" applyAlignment="0" applyProtection="0"/>
    <xf numFmtId="0" fontId="34" fillId="21" borderId="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14" applyNumberFormat="0" applyFill="0" applyAlignment="0" applyProtection="0"/>
    <xf numFmtId="0" fontId="36" fillId="3" borderId="0" applyNumberFormat="0" applyBorder="0" applyAlignment="0" applyProtection="0"/>
    <xf numFmtId="0" fontId="23" fillId="22" borderId="15" applyNumberFormat="0" applyFont="0" applyAlignment="0" applyProtection="0"/>
    <xf numFmtId="0" fontId="25" fillId="22" borderId="15" applyNumberFormat="0" applyFont="0" applyAlignment="0" applyProtection="0"/>
    <xf numFmtId="0" fontId="37" fillId="21" borderId="16" applyNumberFormat="0" applyAlignment="0" applyProtection="0"/>
    <xf numFmtId="0" fontId="38" fillId="23" borderId="0" applyNumberFormat="0" applyBorder="0" applyAlignment="0" applyProtection="0"/>
    <xf numFmtId="0" fontId="39" fillId="0" borderId="0"/>
    <xf numFmtId="0" fontId="40" fillId="0" borderId="0" applyNumberFormat="0" applyFill="0" applyBorder="0" applyAlignment="0" applyProtection="0"/>
    <xf numFmtId="0" fontId="41" fillId="0" borderId="0" applyNumberFormat="0" applyFill="0" applyBorder="0" applyAlignment="0" applyProtection="0"/>
  </cellStyleXfs>
  <cellXfs count="146">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165" fontId="4" fillId="0" borderId="0" xfId="0" applyNumberFormat="1" applyFont="1" applyAlignment="1">
      <alignment horizontal="centerContinuous" vertical="center"/>
    </xf>
    <xf numFmtId="165" fontId="8"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8" fillId="0" borderId="0" xfId="0" applyFont="1" applyAlignment="1">
      <alignment horizontal="right" vertical="center"/>
    </xf>
    <xf numFmtId="0" fontId="4" fillId="0" borderId="0" xfId="0" applyFont="1" applyFill="1"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166" fontId="8" fillId="0" borderId="5" xfId="0" applyNumberFormat="1" applyFont="1" applyBorder="1" applyAlignment="1">
      <alignment horizontal="center" vertical="center" wrapText="1"/>
    </xf>
    <xf numFmtId="166"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9" fillId="0" borderId="2" xfId="0" applyFont="1" applyBorder="1" applyAlignment="1">
      <alignment horizontal="center" vertical="top" wrapText="1"/>
    </xf>
    <xf numFmtId="0" fontId="11" fillId="0" borderId="4" xfId="0" applyFont="1" applyBorder="1" applyAlignment="1">
      <alignment horizontal="center" vertical="top"/>
    </xf>
    <xf numFmtId="0" fontId="9" fillId="0" borderId="4" xfId="0" applyFont="1" applyBorder="1" applyAlignment="1">
      <alignment horizontal="center" vertical="top" wrapText="1"/>
    </xf>
    <xf numFmtId="0" fontId="4" fillId="0" borderId="0" xfId="0" applyFont="1" applyBorder="1" applyAlignment="1">
      <alignment vertical="center"/>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166" fontId="8" fillId="0" borderId="6" xfId="0" applyNumberFormat="1" applyFont="1" applyBorder="1" applyAlignment="1">
      <alignment horizontal="center" vertical="center" wrapText="1"/>
    </xf>
    <xf numFmtId="166" fontId="10" fillId="0" borderId="6" xfId="0" applyNumberFormat="1" applyFont="1" applyBorder="1" applyAlignment="1">
      <alignment horizontal="center" vertical="top" wrapText="1"/>
    </xf>
    <xf numFmtId="0" fontId="10" fillId="0" borderId="6" xfId="0" applyFont="1" applyBorder="1" applyAlignment="1">
      <alignment horizontal="center" vertical="top" wrapText="1"/>
    </xf>
    <xf numFmtId="0" fontId="9" fillId="0" borderId="7" xfId="0" quotePrefix="1" applyFont="1" applyFill="1" applyBorder="1" applyAlignment="1">
      <alignment horizontal="center"/>
    </xf>
    <xf numFmtId="0" fontId="9" fillId="0" borderId="7" xfId="0" applyFont="1" applyFill="1" applyBorder="1" applyAlignment="1">
      <alignment horizontal="center"/>
    </xf>
    <xf numFmtId="0" fontId="12" fillId="0" borderId="7" xfId="0" applyFont="1" applyBorder="1" applyAlignment="1">
      <alignment vertical="center" wrapText="1"/>
    </xf>
    <xf numFmtId="0" fontId="12" fillId="0" borderId="7" xfId="0" applyFont="1" applyBorder="1" applyAlignment="1">
      <alignment vertical="center"/>
    </xf>
    <xf numFmtId="167" fontId="13" fillId="0" borderId="7" xfId="0" applyNumberFormat="1" applyFont="1" applyFill="1" applyBorder="1" applyAlignment="1">
      <alignment vertical="center"/>
    </xf>
    <xf numFmtId="167" fontId="9" fillId="0" borderId="7" xfId="0" applyNumberFormat="1" applyFont="1" applyFill="1" applyBorder="1" applyAlignment="1">
      <alignment vertical="center"/>
    </xf>
    <xf numFmtId="167" fontId="9" fillId="0" borderId="7" xfId="0" applyNumberFormat="1" applyFont="1" applyBorder="1" applyAlignment="1">
      <alignment horizontal="center" vertical="center"/>
    </xf>
    <xf numFmtId="167" fontId="9" fillId="0" borderId="7"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15" fillId="0" borderId="7" xfId="0" applyNumberFormat="1" applyFont="1" applyBorder="1" applyAlignment="1">
      <alignment vertical="center"/>
    </xf>
    <xf numFmtId="167" fontId="16" fillId="0" borderId="7" xfId="0" applyNumberFormat="1" applyFont="1" applyBorder="1" applyAlignment="1">
      <alignment horizontal="center" vertical="center"/>
    </xf>
    <xf numFmtId="0" fontId="13" fillId="0" borderId="7" xfId="0" applyFont="1" applyBorder="1" applyAlignment="1">
      <alignment vertical="center" wrapText="1"/>
    </xf>
    <xf numFmtId="0" fontId="17" fillId="0" borderId="7" xfId="0" applyFont="1" applyBorder="1" applyAlignment="1">
      <alignment vertical="center" wrapText="1"/>
    </xf>
    <xf numFmtId="167" fontId="17" fillId="0" borderId="7" xfId="0" applyNumberFormat="1" applyFont="1" applyBorder="1" applyAlignment="1">
      <alignment horizontal="right" vertical="center"/>
    </xf>
    <xf numFmtId="167" fontId="18" fillId="0" borderId="7" xfId="0" applyNumberFormat="1" applyFont="1" applyBorder="1" applyAlignment="1">
      <alignment horizontal="right" vertical="center"/>
    </xf>
    <xf numFmtId="167" fontId="16" fillId="0" borderId="7" xfId="0" applyNumberFormat="1" applyFont="1" applyFill="1" applyBorder="1" applyAlignment="1">
      <alignment horizontal="center" vertical="center"/>
    </xf>
    <xf numFmtId="164" fontId="16" fillId="0" borderId="7" xfId="0" applyNumberFormat="1" applyFont="1" applyFill="1" applyBorder="1" applyAlignment="1">
      <alignment horizontal="center" vertical="center"/>
    </xf>
    <xf numFmtId="0" fontId="13" fillId="0" borderId="7" xfId="0" applyFont="1" applyBorder="1" applyAlignment="1">
      <alignment vertical="center"/>
    </xf>
    <xf numFmtId="0" fontId="4" fillId="0" borderId="0" xfId="0" applyFont="1" applyFill="1" applyBorder="1" applyAlignment="1">
      <alignment vertical="center"/>
    </xf>
    <xf numFmtId="0" fontId="16" fillId="0" borderId="7" xfId="0" applyFont="1" applyBorder="1" applyAlignment="1">
      <alignment vertical="center" wrapText="1"/>
    </xf>
    <xf numFmtId="0" fontId="9" fillId="0" borderId="7" xfId="0" applyFont="1" applyBorder="1" applyAlignment="1">
      <alignment vertical="center"/>
    </xf>
    <xf numFmtId="164" fontId="10" fillId="0" borderId="7" xfId="0" applyNumberFormat="1" applyFont="1" applyBorder="1" applyAlignment="1">
      <alignment vertical="center"/>
    </xf>
    <xf numFmtId="0" fontId="18" fillId="0" borderId="7" xfId="0" applyFont="1" applyBorder="1" applyAlignment="1">
      <alignment vertical="center" wrapText="1"/>
    </xf>
    <xf numFmtId="167" fontId="18" fillId="0" borderId="7" xfId="0" applyNumberFormat="1" applyFont="1" applyBorder="1" applyAlignment="1">
      <alignment vertical="center"/>
    </xf>
    <xf numFmtId="164" fontId="19" fillId="0" borderId="7" xfId="0" applyNumberFormat="1" applyFont="1" applyBorder="1" applyAlignment="1">
      <alignment horizontal="center" vertical="center"/>
    </xf>
    <xf numFmtId="164" fontId="20" fillId="0" borderId="7" xfId="0" applyNumberFormat="1" applyFont="1" applyBorder="1" applyAlignment="1">
      <alignment vertical="center"/>
    </xf>
    <xf numFmtId="167" fontId="21" fillId="0" borderId="7" xfId="0" applyNumberFormat="1" applyFont="1" applyBorder="1" applyAlignment="1">
      <alignment vertical="center"/>
    </xf>
    <xf numFmtId="167" fontId="21" fillId="0" borderId="7" xfId="0" applyNumberFormat="1" applyFont="1" applyFill="1" applyBorder="1" applyAlignment="1">
      <alignment horizontal="center" vertical="center"/>
    </xf>
    <xf numFmtId="164" fontId="21" fillId="0" borderId="7" xfId="0" applyNumberFormat="1" applyFont="1" applyFill="1" applyBorder="1" applyAlignment="1">
      <alignment horizontal="center" vertical="center"/>
    </xf>
    <xf numFmtId="165" fontId="22" fillId="0" borderId="0" xfId="0" applyNumberFormat="1" applyFont="1" applyBorder="1" applyAlignment="1">
      <alignment vertical="center"/>
    </xf>
    <xf numFmtId="165" fontId="9" fillId="0" borderId="0" xfId="0" applyNumberFormat="1" applyFont="1" applyFill="1" applyBorder="1" applyAlignment="1">
      <alignment vertical="center"/>
    </xf>
    <xf numFmtId="165" fontId="9" fillId="0" borderId="0" xfId="0" applyNumberFormat="1" applyFont="1" applyAlignment="1">
      <alignment vertical="center"/>
    </xf>
    <xf numFmtId="4" fontId="9" fillId="0" borderId="0" xfId="0" applyNumberFormat="1" applyFont="1" applyFill="1" applyBorder="1" applyAlignment="1">
      <alignment vertical="center"/>
    </xf>
    <xf numFmtId="165" fontId="4" fillId="0" borderId="0" xfId="0" applyNumberFormat="1" applyFont="1" applyAlignment="1">
      <alignment vertical="center"/>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applyAlignment="1"/>
    <xf numFmtId="0" fontId="4" fillId="0" borderId="0" xfId="0" applyFont="1" applyAlignment="1">
      <alignment horizontal="centerContinuous"/>
    </xf>
    <xf numFmtId="168" fontId="4" fillId="0" borderId="0" xfId="0" applyNumberFormat="1" applyFont="1" applyAlignment="1">
      <alignment horizontal="centerContinuous"/>
    </xf>
    <xf numFmtId="168" fontId="14" fillId="0" borderId="0" xfId="0" applyNumberFormat="1" applyFont="1" applyAlignment="1">
      <alignment horizontal="center"/>
    </xf>
    <xf numFmtId="165" fontId="42" fillId="0" borderId="0" xfId="0" applyNumberFormat="1"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xf>
    <xf numFmtId="0" fontId="10"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3" fillId="0" borderId="4" xfId="0" applyFont="1" applyBorder="1" applyAlignment="1">
      <alignment horizontal="center"/>
    </xf>
    <xf numFmtId="0" fontId="10" fillId="0" borderId="6" xfId="0" applyFont="1" applyBorder="1" applyAlignment="1">
      <alignment horizontal="center" vertical="center" wrapText="1"/>
    </xf>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4" fillId="0" borderId="0" xfId="0" applyFont="1" applyFill="1"/>
    <xf numFmtId="0" fontId="44" fillId="0" borderId="2"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164" fontId="21" fillId="0" borderId="7" xfId="0" applyNumberFormat="1" applyFont="1" applyBorder="1" applyAlignment="1">
      <alignment horizontal="center" vertical="center" wrapText="1"/>
    </xf>
    <xf numFmtId="1" fontId="21" fillId="0" borderId="7" xfId="0" applyNumberFormat="1" applyFont="1" applyBorder="1" applyAlignment="1">
      <alignment horizontal="center" vertical="center"/>
    </xf>
    <xf numFmtId="167" fontId="21" fillId="0" borderId="7" xfId="0" applyNumberFormat="1" applyFont="1" applyBorder="1" applyAlignment="1">
      <alignment horizontal="right" vertical="center"/>
    </xf>
    <xf numFmtId="167" fontId="20" fillId="0" borderId="7" xfId="0" applyNumberFormat="1" applyFont="1" applyBorder="1" applyAlignment="1">
      <alignment horizontal="center" vertical="center"/>
    </xf>
    <xf numFmtId="164" fontId="4" fillId="0" borderId="0" xfId="0" applyNumberFormat="1" applyFont="1" applyFill="1" applyAlignment="1">
      <alignment vertical="center"/>
    </xf>
    <xf numFmtId="168" fontId="4" fillId="0" borderId="0" xfId="0" applyNumberFormat="1" applyFont="1" applyFill="1" applyAlignment="1">
      <alignment vertical="center"/>
    </xf>
    <xf numFmtId="168" fontId="4" fillId="0" borderId="0" xfId="0" applyNumberFormat="1" applyFont="1" applyFill="1"/>
    <xf numFmtId="164" fontId="9" fillId="0" borderId="7" xfId="0" applyNumberFormat="1" applyFont="1" applyBorder="1" applyAlignment="1">
      <alignment vertical="center" wrapText="1"/>
    </xf>
    <xf numFmtId="1" fontId="9" fillId="0" borderId="7" xfId="0" applyNumberFormat="1" applyFont="1" applyBorder="1" applyAlignment="1">
      <alignment horizontal="center" vertical="center"/>
    </xf>
    <xf numFmtId="167" fontId="9" fillId="0" borderId="7" xfId="0" applyNumberFormat="1" applyFont="1" applyBorder="1" applyAlignment="1">
      <alignment horizontal="right" vertical="center"/>
    </xf>
    <xf numFmtId="167" fontId="13" fillId="0" borderId="7" xfId="0" applyNumberFormat="1" applyFont="1" applyBorder="1" applyAlignment="1">
      <alignment horizontal="right" vertical="center"/>
    </xf>
    <xf numFmtId="164" fontId="46" fillId="0" borderId="7" xfId="0" applyNumberFormat="1" applyFont="1" applyBorder="1" applyAlignment="1">
      <alignment vertical="center" wrapText="1"/>
    </xf>
    <xf numFmtId="1" fontId="46" fillId="0" borderId="7" xfId="0" applyNumberFormat="1" applyFont="1" applyBorder="1" applyAlignment="1">
      <alignment horizontal="center" vertical="center"/>
    </xf>
    <xf numFmtId="167" fontId="46" fillId="0" borderId="7" xfId="0" applyNumberFormat="1" applyFont="1" applyBorder="1" applyAlignment="1">
      <alignment horizontal="right" vertical="center"/>
    </xf>
    <xf numFmtId="167" fontId="46" fillId="0" borderId="7" xfId="0" applyNumberFormat="1" applyFont="1" applyBorder="1" applyAlignment="1">
      <alignment horizontal="center" vertical="center"/>
    </xf>
    <xf numFmtId="164" fontId="47" fillId="0" borderId="0" xfId="0" applyNumberFormat="1" applyFont="1" applyFill="1" applyAlignment="1">
      <alignment vertical="center"/>
    </xf>
    <xf numFmtId="0" fontId="47" fillId="0" borderId="0" xfId="0" applyFont="1" applyFill="1"/>
    <xf numFmtId="1" fontId="9" fillId="0" borderId="7" xfId="0" applyNumberFormat="1" applyFont="1" applyBorder="1" applyAlignment="1">
      <alignment horizontal="center" vertical="center" wrapText="1"/>
    </xf>
    <xf numFmtId="164" fontId="47" fillId="0" borderId="0" xfId="0" applyNumberFormat="1" applyFont="1" applyAlignment="1">
      <alignment vertical="center"/>
    </xf>
    <xf numFmtId="0" fontId="48" fillId="0" borderId="0" xfId="0" applyFont="1"/>
    <xf numFmtId="0" fontId="49" fillId="0" borderId="0" xfId="0" applyFont="1"/>
    <xf numFmtId="164" fontId="20" fillId="0" borderId="7" xfId="0" applyNumberFormat="1" applyFont="1" applyBorder="1" applyAlignment="1">
      <alignment vertical="center" wrapText="1"/>
    </xf>
    <xf numFmtId="1" fontId="20" fillId="0" borderId="7" xfId="0" applyNumberFormat="1" applyFont="1" applyBorder="1" applyAlignment="1">
      <alignment horizontal="center" vertical="center" wrapText="1"/>
    </xf>
    <xf numFmtId="167" fontId="20" fillId="0" borderId="7" xfId="0" applyNumberFormat="1" applyFont="1" applyBorder="1" applyAlignment="1">
      <alignment horizontal="right" vertical="center"/>
    </xf>
    <xf numFmtId="171" fontId="52" fillId="0" borderId="7" xfId="0" applyNumberFormat="1" applyFont="1" applyBorder="1" applyAlignment="1">
      <alignment horizontal="right" vertical="center"/>
    </xf>
    <xf numFmtId="164" fontId="53" fillId="0" borderId="7" xfId="0" applyNumberFormat="1" applyFont="1" applyBorder="1" applyAlignment="1">
      <alignment vertical="center" wrapText="1"/>
    </xf>
    <xf numFmtId="1" fontId="53" fillId="0" borderId="7" xfId="0" applyNumberFormat="1" applyFont="1" applyBorder="1" applyAlignment="1">
      <alignment horizontal="center" vertical="center" wrapText="1"/>
    </xf>
    <xf numFmtId="167" fontId="53" fillId="0" borderId="7" xfId="0" applyNumberFormat="1" applyFont="1" applyBorder="1" applyAlignment="1">
      <alignment horizontal="right" vertical="center"/>
    </xf>
    <xf numFmtId="167" fontId="53" fillId="0" borderId="7" xfId="0" applyNumberFormat="1" applyFont="1" applyBorder="1" applyAlignment="1">
      <alignment horizontal="center" vertical="center"/>
    </xf>
    <xf numFmtId="164" fontId="4" fillId="0" borderId="7" xfId="0" applyNumberFormat="1" applyFont="1" applyBorder="1" applyAlignment="1">
      <alignment vertical="center" wrapText="1"/>
    </xf>
    <xf numFmtId="4" fontId="9" fillId="0" borderId="7" xfId="0" applyNumberFormat="1" applyFont="1" applyBorder="1" applyAlignment="1">
      <alignment horizontal="right" vertical="center"/>
    </xf>
    <xf numFmtId="164" fontId="54" fillId="0" borderId="7" xfId="0" applyNumberFormat="1" applyFont="1" applyBorder="1" applyAlignment="1">
      <alignment vertical="center" wrapText="1"/>
    </xf>
    <xf numFmtId="4" fontId="13" fillId="0" borderId="7" xfId="0" applyNumberFormat="1" applyFont="1" applyBorder="1" applyAlignment="1">
      <alignment horizontal="right" vertical="center"/>
    </xf>
    <xf numFmtId="167" fontId="55" fillId="0" borderId="7" xfId="0" applyNumberFormat="1" applyFont="1" applyBorder="1" applyAlignment="1">
      <alignment horizontal="right" vertical="center"/>
    </xf>
    <xf numFmtId="164" fontId="16" fillId="0" borderId="7" xfId="0" applyNumberFormat="1" applyFont="1" applyBorder="1" applyAlignment="1">
      <alignment vertical="center" wrapText="1"/>
    </xf>
    <xf numFmtId="1" fontId="16" fillId="0" borderId="7" xfId="0" applyNumberFormat="1" applyFont="1" applyBorder="1" applyAlignment="1">
      <alignment horizontal="center" vertical="center" wrapText="1"/>
    </xf>
    <xf numFmtId="167" fontId="16" fillId="0" borderId="7" xfId="0" applyNumberFormat="1" applyFont="1" applyBorder="1" applyAlignment="1">
      <alignment horizontal="right" vertical="center"/>
    </xf>
    <xf numFmtId="0" fontId="56" fillId="0" borderId="0" xfId="0" applyFont="1"/>
    <xf numFmtId="167" fontId="21" fillId="0" borderId="7" xfId="0" applyNumberFormat="1" applyFont="1" applyBorder="1" applyAlignment="1">
      <alignment horizontal="center" vertical="center"/>
    </xf>
    <xf numFmtId="0" fontId="9" fillId="0" borderId="7" xfId="0" applyFont="1" applyBorder="1" applyAlignment="1">
      <alignment vertical="center" wrapText="1"/>
    </xf>
    <xf numFmtId="164" fontId="46" fillId="0" borderId="7" xfId="0" applyNumberFormat="1" applyFont="1" applyBorder="1" applyAlignment="1">
      <alignment horizontal="left" vertical="center" wrapText="1"/>
    </xf>
    <xf numFmtId="164" fontId="9" fillId="0" borderId="7" xfId="0" applyNumberFormat="1" applyFont="1" applyBorder="1" applyAlignment="1">
      <alignment horizontal="left" vertical="center" wrapText="1"/>
    </xf>
    <xf numFmtId="164" fontId="54" fillId="0" borderId="7" xfId="0" applyNumberFormat="1" applyFont="1" applyBorder="1" applyAlignment="1">
      <alignment horizontal="left" vertical="center" wrapText="1"/>
    </xf>
    <xf numFmtId="164" fontId="21" fillId="0" borderId="7" xfId="0" applyNumberFormat="1" applyFont="1" applyBorder="1" applyAlignment="1">
      <alignment horizontal="center" vertical="center"/>
    </xf>
    <xf numFmtId="167" fontId="52" fillId="0" borderId="7" xfId="0" applyNumberFormat="1" applyFont="1" applyBorder="1" applyAlignment="1">
      <alignment horizontal="right" vertical="center"/>
    </xf>
    <xf numFmtId="164" fontId="57" fillId="0" borderId="7" xfId="0" applyNumberFormat="1" applyFont="1" applyFill="1" applyBorder="1" applyAlignment="1">
      <alignment horizontal="center" vertical="center" wrapText="1"/>
    </xf>
    <xf numFmtId="166" fontId="58" fillId="0" borderId="7" xfId="0" applyNumberFormat="1" applyFont="1" applyFill="1" applyBorder="1" applyAlignment="1">
      <alignment horizontal="center" vertical="center" wrapText="1"/>
    </xf>
    <xf numFmtId="167" fontId="57" fillId="0" borderId="7" xfId="0" applyNumberFormat="1" applyFont="1" applyBorder="1" applyAlignment="1">
      <alignment horizontal="right" vertical="center"/>
    </xf>
    <xf numFmtId="167" fontId="59" fillId="0" borderId="7" xfId="0" applyNumberFormat="1" applyFont="1" applyBorder="1" applyAlignment="1">
      <alignment horizontal="right" vertical="center"/>
    </xf>
    <xf numFmtId="167" fontId="57" fillId="0" borderId="7" xfId="0" applyNumberFormat="1" applyFont="1" applyBorder="1" applyAlignment="1">
      <alignment horizontal="center" vertical="center"/>
    </xf>
    <xf numFmtId="164" fontId="49" fillId="0" borderId="0" xfId="0" applyNumberFormat="1" applyFont="1" applyAlignment="1">
      <alignment vertical="center"/>
    </xf>
    <xf numFmtId="168" fontId="4" fillId="0" borderId="0" xfId="0" applyNumberFormat="1" applyFont="1"/>
    <xf numFmtId="168" fontId="14" fillId="0" borderId="0" xfId="0" applyNumberFormat="1" applyFont="1"/>
  </cellXfs>
  <cellStyles count="243">
    <cellStyle name="20% — акцент1" xfId="1"/>
    <cellStyle name="20% — акцент2" xfId="2"/>
    <cellStyle name="20% — акцент3" xfId="3"/>
    <cellStyle name="20% — акцент4" xfId="4"/>
    <cellStyle name="20% — акцент5" xfId="5"/>
    <cellStyle name="20% — акцент6" xfId="6"/>
    <cellStyle name="20% – Акцентування1" xfId="7"/>
    <cellStyle name="20% – Акцентування2" xfId="8"/>
    <cellStyle name="20% – Акцентування3" xfId="9"/>
    <cellStyle name="20% – Акцентування4" xfId="10"/>
    <cellStyle name="20% – Акцентування5" xfId="11"/>
    <cellStyle name="20% – Акцентування6" xfId="12"/>
    <cellStyle name="40% — акцент1" xfId="13"/>
    <cellStyle name="40% — акцент2" xfId="14"/>
    <cellStyle name="40% — акцент3" xfId="15"/>
    <cellStyle name="40% — акцент4" xfId="16"/>
    <cellStyle name="40% — акцент5" xfId="17"/>
    <cellStyle name="40% — акцент6" xfId="18"/>
    <cellStyle name="40% – Акцентування1" xfId="19"/>
    <cellStyle name="40% – Акцентування2" xfId="20"/>
    <cellStyle name="40% – Акцентування3" xfId="21"/>
    <cellStyle name="40% – Акцентування4" xfId="22"/>
    <cellStyle name="40% – Акцентування5" xfId="23"/>
    <cellStyle name="40% – Акцентування6" xfId="24"/>
    <cellStyle name="60% — акцент1" xfId="25"/>
    <cellStyle name="60% — акцент2" xfId="26"/>
    <cellStyle name="60% — акцент3" xfId="27"/>
    <cellStyle name="60% — акцент4" xfId="28"/>
    <cellStyle name="60% — акцент5" xfId="29"/>
    <cellStyle name="60% — акцент6" xfId="30"/>
    <cellStyle name="60% – Акцентування1" xfId="31"/>
    <cellStyle name="60% – Акцентування2" xfId="32"/>
    <cellStyle name="60% – Акцентування3" xfId="33"/>
    <cellStyle name="60% – Акцентування4" xfId="34"/>
    <cellStyle name="60% – Акцентування5" xfId="35"/>
    <cellStyle name="60% – Акцентування6" xfId="36"/>
    <cellStyle name="Normal_Доходи" xfId="37"/>
    <cellStyle name="Акцентування1" xfId="38"/>
    <cellStyle name="Акцентування2" xfId="39"/>
    <cellStyle name="Акцентування3" xfId="40"/>
    <cellStyle name="Акцентування4" xfId="41"/>
    <cellStyle name="Акцентування5" xfId="42"/>
    <cellStyle name="Акцентування6" xfId="43"/>
    <cellStyle name="Ввід" xfId="44"/>
    <cellStyle name="Добре" xfId="45"/>
    <cellStyle name="Заголовок 1 2" xfId="46"/>
    <cellStyle name="Заголовок 2 2" xfId="47"/>
    <cellStyle name="Заголовок 3 2" xfId="48"/>
    <cellStyle name="Заголовок 4 2" xfId="49"/>
    <cellStyle name="Звичайний 2" xfId="50"/>
    <cellStyle name="Звичайний 2 10" xfId="51"/>
    <cellStyle name="Звичайний 2 11" xfId="52"/>
    <cellStyle name="Звичайний 2 12" xfId="53"/>
    <cellStyle name="Звичайний 2 2" xfId="54"/>
    <cellStyle name="Звичайний 2 2 2" xfId="55"/>
    <cellStyle name="Звичайний 2 2_1101_1102_1300_1402_1403_1404" xfId="56"/>
    <cellStyle name="Звичайний 2 3" xfId="57"/>
    <cellStyle name="Звичайний 2 4" xfId="58"/>
    <cellStyle name="Звичайний 2 5" xfId="59"/>
    <cellStyle name="Звичайний 2 6" xfId="60"/>
    <cellStyle name="Звичайний 2 7" xfId="61"/>
    <cellStyle name="Звичайний 2 8" xfId="62"/>
    <cellStyle name="Звичайний 2 9" xfId="63"/>
    <cellStyle name="Звичайний 2_1101_1102_1300_1402_1403_1404" xfId="64"/>
    <cellStyle name="Звичайний 3" xfId="65"/>
    <cellStyle name="Зв'язана клітинка" xfId="66"/>
    <cellStyle name="Контрольна клітинка" xfId="67"/>
    <cellStyle name="Назва" xfId="68"/>
    <cellStyle name="Обчислення" xfId="69"/>
    <cellStyle name="Обычный" xfId="0" builtinId="0"/>
    <cellStyle name="Обычный 10" xfId="70"/>
    <cellStyle name="Обычный 100" xfId="71"/>
    <cellStyle name="Обычный 102" xfId="72"/>
    <cellStyle name="Обычный 108" xfId="73"/>
    <cellStyle name="Обычный 109" xfId="74"/>
    <cellStyle name="Обычный 11" xfId="75"/>
    <cellStyle name="Обычный 12" xfId="76"/>
    <cellStyle name="Обычный 13" xfId="77"/>
    <cellStyle name="Обычный 162" xfId="78"/>
    <cellStyle name="Обычный 180" xfId="79"/>
    <cellStyle name="Обычный 180 2" xfId="80"/>
    <cellStyle name="Обычный 180 2 2" xfId="81"/>
    <cellStyle name="Обычный 180 2_1101_1102_1300_1402_1403_1404" xfId="82"/>
    <cellStyle name="Обычный 180 3" xfId="83"/>
    <cellStyle name="Обычный 180_1101_1102_1300_1402_1403_1404" xfId="84"/>
    <cellStyle name="Обычный 188" xfId="85"/>
    <cellStyle name="Обычный 188 2" xfId="86"/>
    <cellStyle name="Обычный 188_1101_1102_1300_1402_1403_1404" xfId="87"/>
    <cellStyle name="Обычный 2" xfId="88"/>
    <cellStyle name="Обычный 2 10" xfId="89"/>
    <cellStyle name="Обычный 2 11" xfId="90"/>
    <cellStyle name="Обычный 2 12" xfId="91"/>
    <cellStyle name="Обычный 2 13" xfId="92"/>
    <cellStyle name="Обычный 2 2" xfId="93"/>
    <cellStyle name="Обычный 2 2 2" xfId="94"/>
    <cellStyle name="Обычный 2 2_1101_1102_1300_1402_1403_1404" xfId="95"/>
    <cellStyle name="Обычный 2 3" xfId="96"/>
    <cellStyle name="Обычный 2 3 2" xfId="97"/>
    <cellStyle name="Обычный 2 3_1101_1102_1300_1402_1403_1404" xfId="98"/>
    <cellStyle name="Обычный 2 4" xfId="99"/>
    <cellStyle name="Обычный 2 5" xfId="100"/>
    <cellStyle name="Обычный 2 6" xfId="101"/>
    <cellStyle name="Обычный 2 7" xfId="102"/>
    <cellStyle name="Обычный 2 8" xfId="103"/>
    <cellStyle name="Обычный 2 9" xfId="104"/>
    <cellStyle name="Обычный 2_1101_1102_1300_1402_1403_1404" xfId="105"/>
    <cellStyle name="Обычный 206" xfId="106"/>
    <cellStyle name="Обычный 206 2" xfId="107"/>
    <cellStyle name="Обычный 206_1101_1102_1300_1402_1403_1404" xfId="108"/>
    <cellStyle name="Обычный 215" xfId="109"/>
    <cellStyle name="Обычный 216" xfId="110"/>
    <cellStyle name="Обычный 217" xfId="111"/>
    <cellStyle name="Обычный 218" xfId="112"/>
    <cellStyle name="Обычный 218 2" xfId="113"/>
    <cellStyle name="Обычный 218 2 2" xfId="114"/>
    <cellStyle name="Обычный 218 2_1101_1102_1300_1402_1403_1404" xfId="115"/>
    <cellStyle name="Обычный 218 3" xfId="116"/>
    <cellStyle name="Обычный 218_1101_1102_1300_1402_1403_1404" xfId="117"/>
    <cellStyle name="Обычный 22" xfId="118"/>
    <cellStyle name="Обычный 22 2" xfId="119"/>
    <cellStyle name="Обычный 22_1101_1102_1300_1402_1403_1404" xfId="120"/>
    <cellStyle name="Обычный 23" xfId="121"/>
    <cellStyle name="Обычный 23 2" xfId="122"/>
    <cellStyle name="Обычный 23_1101_1102_1300_1402_1403_1404" xfId="123"/>
    <cellStyle name="Обычный 24" xfId="124"/>
    <cellStyle name="Обычный 24 2" xfId="125"/>
    <cellStyle name="Обычный 24_1101_1102_1300_1402_1403_1404" xfId="126"/>
    <cellStyle name="Обычный 246" xfId="127"/>
    <cellStyle name="Обычный 247" xfId="128"/>
    <cellStyle name="Обычный 249" xfId="129"/>
    <cellStyle name="Обычный 25" xfId="130"/>
    <cellStyle name="Обычный 25 2" xfId="131"/>
    <cellStyle name="Обычный 25_1101_1102_1300_1402_1403_1404" xfId="132"/>
    <cellStyle name="Обычный 255" xfId="133"/>
    <cellStyle name="Обычный 255 2" xfId="134"/>
    <cellStyle name="Обычный 255 2 2" xfId="135"/>
    <cellStyle name="Обычный 255 2_1101_1102_1300_1402_1403_1404" xfId="136"/>
    <cellStyle name="Обычный 255 3" xfId="137"/>
    <cellStyle name="Обычный 255_1101_1102_1300_1402_1403_1404" xfId="138"/>
    <cellStyle name="Обычный 28" xfId="139"/>
    <cellStyle name="Обычный 29" xfId="140"/>
    <cellStyle name="Обычный 3" xfId="141"/>
    <cellStyle name="Обычный 3 2" xfId="142"/>
    <cellStyle name="Обычный 3 2 2" xfId="143"/>
    <cellStyle name="Обычный 3 2_1101_1102_1300_1402_1403_1404" xfId="144"/>
    <cellStyle name="Обычный 30" xfId="145"/>
    <cellStyle name="Обычный 31" xfId="146"/>
    <cellStyle name="Обычный 32" xfId="147"/>
    <cellStyle name="Обычный 35" xfId="148"/>
    <cellStyle name="Обычный 4" xfId="149"/>
    <cellStyle name="Обычный 40" xfId="150"/>
    <cellStyle name="Обычный 45" xfId="151"/>
    <cellStyle name="Обычный 5" xfId="152"/>
    <cellStyle name="Обычный 5 2" xfId="153"/>
    <cellStyle name="Обычный 5_1101_1102_1300_1402_1403_1404" xfId="154"/>
    <cellStyle name="Обычный 50" xfId="155"/>
    <cellStyle name="Обычный 55" xfId="156"/>
    <cellStyle name="Обычный 6" xfId="157"/>
    <cellStyle name="Обычный 63" xfId="158"/>
    <cellStyle name="Обычный 7" xfId="159"/>
    <cellStyle name="Обычный 70" xfId="160"/>
    <cellStyle name="Обычный 70 2" xfId="161"/>
    <cellStyle name="Обычный 70 2 2" xfId="162"/>
    <cellStyle name="Обычный 70 2_1101_1102_1300_1402_1403_1404" xfId="163"/>
    <cellStyle name="Обычный 70 3" xfId="164"/>
    <cellStyle name="Обычный 70_1101_1102_1300_1402_1403_1404" xfId="165"/>
    <cellStyle name="Обычный 71" xfId="166"/>
    <cellStyle name="Обычный 71 2" xfId="167"/>
    <cellStyle name="Обычный 71 2 2" xfId="168"/>
    <cellStyle name="Обычный 71 2_1101_1102_1300_1402_1403_1404" xfId="169"/>
    <cellStyle name="Обычный 71 3" xfId="170"/>
    <cellStyle name="Обычный 71_1101_1102_1300_1402_1403_1404" xfId="171"/>
    <cellStyle name="Обычный 77" xfId="172"/>
    <cellStyle name="Обычный 77 2" xfId="173"/>
    <cellStyle name="Обычный 77_1101_1102_1300_1402_1403_1404" xfId="174"/>
    <cellStyle name="Обычный 78" xfId="175"/>
    <cellStyle name="Обычный 78 2" xfId="176"/>
    <cellStyle name="Обычный 78_1101_1102_1300_1402_1403_1404" xfId="177"/>
    <cellStyle name="Обычный 79" xfId="178"/>
    <cellStyle name="Обычный 79 2" xfId="179"/>
    <cellStyle name="Обычный 79 2 2" xfId="180"/>
    <cellStyle name="Обычный 79 2_1101_1102_1300_1402_1403_1404" xfId="181"/>
    <cellStyle name="Обычный 79 3" xfId="182"/>
    <cellStyle name="Обычный 79_1101_1102_1300_1402_1403_1404" xfId="183"/>
    <cellStyle name="Обычный 8" xfId="184"/>
    <cellStyle name="Обычный 80" xfId="185"/>
    <cellStyle name="Обычный 80 2" xfId="186"/>
    <cellStyle name="Обычный 80_1101_1102_1300_1402_1403_1404" xfId="187"/>
    <cellStyle name="Обычный 81" xfId="188"/>
    <cellStyle name="Обычный 81 2" xfId="189"/>
    <cellStyle name="Обычный 81_1101_1102_1300_1402_1403_1404" xfId="190"/>
    <cellStyle name="Обычный 82" xfId="191"/>
    <cellStyle name="Обычный 82 2" xfId="192"/>
    <cellStyle name="Обычный 82_1101_1102_1300_1402_1403_1404" xfId="193"/>
    <cellStyle name="Обычный 83" xfId="194"/>
    <cellStyle name="Обычный 83 2" xfId="195"/>
    <cellStyle name="Обычный 83_1101_1102_1300_1402_1403_1404" xfId="196"/>
    <cellStyle name="Обычный 84" xfId="197"/>
    <cellStyle name="Обычный 84 2" xfId="198"/>
    <cellStyle name="Обычный 84_1101_1102_1300_1402_1403_1404" xfId="199"/>
    <cellStyle name="Обычный 85" xfId="200"/>
    <cellStyle name="Обычный 85 2" xfId="201"/>
    <cellStyle name="Обычный 85_1101_1102_1300_1402_1403_1404" xfId="202"/>
    <cellStyle name="Обычный 86" xfId="203"/>
    <cellStyle name="Обычный 86 2" xfId="204"/>
    <cellStyle name="Обычный 86_1101_1102_1300_1402_1403_1404" xfId="205"/>
    <cellStyle name="Обычный 87" xfId="206"/>
    <cellStyle name="Обычный 87 2" xfId="207"/>
    <cellStyle name="Обычный 87_1101_1102_1300_1402_1403_1404" xfId="208"/>
    <cellStyle name="Обычный 88" xfId="209"/>
    <cellStyle name="Обычный 88 2" xfId="210"/>
    <cellStyle name="Обычный 88_1101_1102_1300_1402_1403_1404" xfId="211"/>
    <cellStyle name="Обычный 89" xfId="212"/>
    <cellStyle name="Обычный 89 2" xfId="213"/>
    <cellStyle name="Обычный 89_1101_1102_1300_1402_1403_1404" xfId="214"/>
    <cellStyle name="Обычный 9" xfId="215"/>
    <cellStyle name="Обычный 90" xfId="216"/>
    <cellStyle name="Обычный 90 2" xfId="217"/>
    <cellStyle name="Обычный 90_1101_1102_1300_1402_1403_1404" xfId="218"/>
    <cellStyle name="Обычный 92" xfId="219"/>
    <cellStyle name="Обычный 92 2" xfId="220"/>
    <cellStyle name="Обычный 92_1101_1102_1300_1402_1403_1404" xfId="221"/>
    <cellStyle name="Обычный 93" xfId="222"/>
    <cellStyle name="Обычный 93 2" xfId="223"/>
    <cellStyle name="Обычный 93_1101_1102_1300_1402_1403_1404" xfId="224"/>
    <cellStyle name="Обычный 94" xfId="225"/>
    <cellStyle name="Обычный 94 2" xfId="226"/>
    <cellStyle name="Обычный 94_1101_1102_1300_1402_1403_1404" xfId="227"/>
    <cellStyle name="Обычный 95" xfId="228"/>
    <cellStyle name="Обычный 95 2" xfId="229"/>
    <cellStyle name="Обычный 95_1101_1102_1300_1402_1403_1404" xfId="230"/>
    <cellStyle name="Обычный 96" xfId="231"/>
    <cellStyle name="Обычный 96 2" xfId="232"/>
    <cellStyle name="Обычный 96_1101_1102_1300_1402_1403_1404" xfId="233"/>
    <cellStyle name="Підсумок" xfId="234"/>
    <cellStyle name="Поганий" xfId="235"/>
    <cellStyle name="Примечание 2" xfId="236"/>
    <cellStyle name="Примітка" xfId="237"/>
    <cellStyle name="Результат" xfId="238"/>
    <cellStyle name="Середній" xfId="239"/>
    <cellStyle name="Стиль 1" xfId="240"/>
    <cellStyle name="Текст попередження" xfId="241"/>
    <cellStyle name="Текст пояснення" xfId="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130"/>
  <sheetViews>
    <sheetView view="pageBreakPreview" zoomScale="74" zoomScaleNormal="75" zoomScaleSheetLayoutView="74" workbookViewId="0">
      <selection activeCell="F7" sqref="F7:G7"/>
    </sheetView>
  </sheetViews>
  <sheetFormatPr defaultColWidth="9.1796875" defaultRowHeight="13" x14ac:dyDescent="0.25"/>
  <cols>
    <col min="1" max="1" width="41.54296875" style="2" customWidth="1"/>
    <col min="2" max="2" width="14.1796875" style="2" hidden="1" customWidth="1"/>
    <col min="3" max="3" width="14" style="66" customWidth="1"/>
    <col min="4" max="4" width="16.7265625" style="66" customWidth="1"/>
    <col min="5" max="5" width="15.54296875" style="2" customWidth="1"/>
    <col min="6" max="6" width="11.54296875" style="2" customWidth="1"/>
    <col min="7" max="7" width="8.453125" style="2" customWidth="1"/>
    <col min="8" max="8" width="11.81640625" style="2" customWidth="1"/>
    <col min="9" max="9" width="9.54296875" style="2" customWidth="1"/>
    <col min="10" max="16384" width="9.1796875" style="2"/>
  </cols>
  <sheetData>
    <row r="1" spans="1:9" ht="23.25" customHeight="1" x14ac:dyDescent="0.25">
      <c r="A1" s="1" t="s">
        <v>0</v>
      </c>
      <c r="B1" s="1"/>
      <c r="C1" s="1"/>
      <c r="D1" s="1"/>
      <c r="E1" s="1"/>
      <c r="F1" s="1"/>
      <c r="G1" s="1"/>
      <c r="H1" s="1"/>
      <c r="I1" s="1"/>
    </row>
    <row r="2" spans="1:9" ht="18" customHeight="1" x14ac:dyDescent="0.25">
      <c r="A2" s="3" t="s">
        <v>1</v>
      </c>
      <c r="B2" s="3"/>
      <c r="C2" s="3"/>
      <c r="D2" s="3"/>
      <c r="E2" s="3"/>
      <c r="F2" s="3"/>
      <c r="G2" s="3"/>
      <c r="H2" s="3"/>
      <c r="I2" s="3"/>
    </row>
    <row r="3" spans="1:9" ht="20.5" customHeight="1" x14ac:dyDescent="0.25">
      <c r="A3" s="4" t="s">
        <v>2</v>
      </c>
      <c r="B3" s="4"/>
      <c r="C3" s="4"/>
      <c r="D3" s="4"/>
      <c r="E3" s="4"/>
      <c r="F3" s="4"/>
      <c r="G3" s="4"/>
      <c r="H3" s="4"/>
      <c r="I3" s="4"/>
    </row>
    <row r="4" spans="1:9" ht="19.5" customHeight="1" x14ac:dyDescent="0.25">
      <c r="A4" s="5" t="s">
        <v>3</v>
      </c>
      <c r="B4" s="5"/>
      <c r="C4" s="5"/>
      <c r="D4" s="5"/>
      <c r="E4" s="5"/>
      <c r="F4" s="5"/>
      <c r="G4" s="5"/>
      <c r="H4" s="5"/>
      <c r="I4" s="5"/>
    </row>
    <row r="5" spans="1:9" s="12" customFormat="1" ht="17.5" x14ac:dyDescent="0.25">
      <c r="A5" s="6"/>
      <c r="B5" s="6"/>
      <c r="C5" s="7"/>
      <c r="D5" s="8"/>
      <c r="E5" s="9"/>
      <c r="F5" s="10"/>
      <c r="G5" s="10"/>
      <c r="H5" s="10"/>
      <c r="I5" s="11" t="s">
        <v>4</v>
      </c>
    </row>
    <row r="6" spans="1:9" s="12" customFormat="1" ht="54" customHeight="1" x14ac:dyDescent="0.25">
      <c r="A6" s="13" t="s">
        <v>5</v>
      </c>
      <c r="B6" s="14" t="s">
        <v>6</v>
      </c>
      <c r="C6" s="15" t="s">
        <v>7</v>
      </c>
      <c r="D6" s="16" t="s">
        <v>8</v>
      </c>
      <c r="E6" s="17"/>
      <c r="F6" s="16" t="s">
        <v>9</v>
      </c>
      <c r="G6" s="17"/>
      <c r="H6" s="17"/>
      <c r="I6" s="18"/>
    </row>
    <row r="7" spans="1:9" s="27" customFormat="1" ht="85.5" customHeight="1" x14ac:dyDescent="0.25">
      <c r="A7" s="19"/>
      <c r="B7" s="20"/>
      <c r="C7" s="21"/>
      <c r="D7" s="22" t="s">
        <v>10</v>
      </c>
      <c r="E7" s="22" t="s">
        <v>11</v>
      </c>
      <c r="F7" s="24" t="s">
        <v>12</v>
      </c>
      <c r="G7" s="25"/>
      <c r="H7" s="24" t="s">
        <v>13</v>
      </c>
      <c r="I7" s="26"/>
    </row>
    <row r="8" spans="1:9" s="27" customFormat="1" ht="15.75" customHeight="1" x14ac:dyDescent="0.35">
      <c r="A8" s="28"/>
      <c r="B8" s="29"/>
      <c r="C8" s="30"/>
      <c r="D8" s="31"/>
      <c r="E8" s="31"/>
      <c r="F8" s="33" t="s">
        <v>14</v>
      </c>
      <c r="G8" s="34" t="s">
        <v>15</v>
      </c>
      <c r="H8" s="33" t="s">
        <v>14</v>
      </c>
      <c r="I8" s="34" t="s">
        <v>15</v>
      </c>
    </row>
    <row r="9" spans="1:9" s="27" customFormat="1" ht="19" customHeight="1" x14ac:dyDescent="0.25">
      <c r="A9" s="35" t="s">
        <v>16</v>
      </c>
      <c r="B9" s="36"/>
      <c r="C9" s="38">
        <v>356627</v>
      </c>
      <c r="D9" s="38">
        <v>357998.93214000005</v>
      </c>
      <c r="E9" s="38">
        <v>290871.52681000007</v>
      </c>
      <c r="F9" s="40">
        <f>D9-C9</f>
        <v>1371.9321400000481</v>
      </c>
      <c r="G9" s="41">
        <f>IF(C9=0,0,D9/C9*100)</f>
        <v>100.38469665504857</v>
      </c>
      <c r="H9" s="40">
        <f>D9-E9</f>
        <v>67127.40532999998</v>
      </c>
      <c r="I9" s="41">
        <f>IF(E9=0,0,D9/E9*100)</f>
        <v>123.07802556894755</v>
      </c>
    </row>
    <row r="10" spans="1:9" s="27" customFormat="1" ht="19.5" customHeight="1" x14ac:dyDescent="0.25">
      <c r="A10" s="35" t="s">
        <v>17</v>
      </c>
      <c r="B10" s="36"/>
      <c r="C10" s="37">
        <v>23.700000000000003</v>
      </c>
      <c r="D10" s="38">
        <v>24.523780000000002</v>
      </c>
      <c r="E10" s="38">
        <v>28.51756</v>
      </c>
      <c r="F10" s="40">
        <f>D10-C10</f>
        <v>0.82377999999999929</v>
      </c>
      <c r="G10" s="41">
        <f>IF(C10=0,0,D10/C10*100)</f>
        <v>103.47586497890295</v>
      </c>
      <c r="H10" s="40">
        <f>D10-E10</f>
        <v>-3.9937799999999974</v>
      </c>
      <c r="I10" s="41">
        <f>IF(E10=0,0,D10/E10*100)</f>
        <v>85.995365662419928</v>
      </c>
    </row>
    <row r="11" spans="1:9" s="27" customFormat="1" ht="18" customHeight="1" x14ac:dyDescent="0.25">
      <c r="A11" s="35" t="s">
        <v>18</v>
      </c>
      <c r="B11" s="42">
        <f>B10</f>
        <v>0</v>
      </c>
      <c r="C11" s="38">
        <v>5.7670000000000003</v>
      </c>
      <c r="D11" s="38">
        <v>13.045</v>
      </c>
      <c r="E11" s="38">
        <v>27.852730000000001</v>
      </c>
      <c r="F11" s="40">
        <f>D11-C11</f>
        <v>7.2779999999999996</v>
      </c>
      <c r="G11" s="41">
        <f>IF(C11=0,0,D11/C11*100)</f>
        <v>226.20079764175478</v>
      </c>
      <c r="H11" s="40">
        <f>D11-E11</f>
        <v>-14.807730000000001</v>
      </c>
      <c r="I11" s="41">
        <f>IF(E11=0,0,D11/E11*100)</f>
        <v>46.835624371470949</v>
      </c>
    </row>
    <row r="12" spans="1:9" s="27" customFormat="1" ht="18" customHeight="1" x14ac:dyDescent="0.25">
      <c r="A12" s="44" t="s">
        <v>19</v>
      </c>
      <c r="B12" s="36"/>
      <c r="C12" s="38">
        <v>60</v>
      </c>
      <c r="D12" s="38">
        <v>24.86637</v>
      </c>
      <c r="E12" s="38">
        <v>113.37701000000001</v>
      </c>
      <c r="F12" s="40">
        <f>D12-C12</f>
        <v>-35.133629999999997</v>
      </c>
      <c r="G12" s="41">
        <f>IF(C12=0,0,D12/C12*100)</f>
        <v>41.443950000000001</v>
      </c>
      <c r="H12" s="40">
        <f>D12-E12</f>
        <v>-88.510640000000009</v>
      </c>
      <c r="I12" s="41">
        <f>IF(E12=0,0,D12/E12*100)</f>
        <v>21.932462321946925</v>
      </c>
    </row>
    <row r="13" spans="1:9" s="27" customFormat="1" ht="15.65" customHeight="1" x14ac:dyDescent="0.25">
      <c r="A13" s="45" t="s">
        <v>20</v>
      </c>
      <c r="B13" s="36"/>
      <c r="C13" s="47">
        <f t="shared" ref="C13:E13" si="0">SUM(C10:C12)</f>
        <v>89.466999999999999</v>
      </c>
      <c r="D13" s="47">
        <f t="shared" si="0"/>
        <v>62.435150000000007</v>
      </c>
      <c r="E13" s="47">
        <f t="shared" si="0"/>
        <v>169.7473</v>
      </c>
      <c r="F13" s="48">
        <f>D13-C13</f>
        <v>-27.031849999999991</v>
      </c>
      <c r="G13" s="49">
        <f>IF(C13=0,0,D13/C13*100)</f>
        <v>69.785675165144696</v>
      </c>
      <c r="H13" s="48">
        <f>D13-E13</f>
        <v>-107.31214999999999</v>
      </c>
      <c r="I13" s="49">
        <f>IF(E13=0,0,D13/E13*100)</f>
        <v>36.781233044649312</v>
      </c>
    </row>
    <row r="14" spans="1:9" s="27" customFormat="1" ht="17.25" customHeight="1" x14ac:dyDescent="0.25">
      <c r="A14" s="44" t="s">
        <v>21</v>
      </c>
      <c r="B14" s="36"/>
      <c r="C14" s="38">
        <v>4086</v>
      </c>
      <c r="D14" s="38">
        <v>4377.04241</v>
      </c>
      <c r="E14" s="38">
        <v>4091.2607099999991</v>
      </c>
      <c r="F14" s="40">
        <f>D14-C14</f>
        <v>291.04241000000002</v>
      </c>
      <c r="G14" s="41">
        <f>IF(C14=0,0,D14/C14*100)</f>
        <v>107.12291752325012</v>
      </c>
      <c r="H14" s="40">
        <f>D14-E14</f>
        <v>285.78170000000091</v>
      </c>
      <c r="I14" s="41">
        <f>IF(E14=0,0,D14/E14*100)</f>
        <v>106.98517450382674</v>
      </c>
    </row>
    <row r="15" spans="1:9" s="27" customFormat="1" ht="15" customHeight="1" x14ac:dyDescent="0.25">
      <c r="A15" s="44" t="s">
        <v>22</v>
      </c>
      <c r="B15" s="36"/>
      <c r="C15" s="38">
        <v>16255.1</v>
      </c>
      <c r="D15" s="38">
        <v>14759.245539999998</v>
      </c>
      <c r="E15" s="38">
        <v>16023.217390000002</v>
      </c>
      <c r="F15" s="40">
        <f>D15-C15</f>
        <v>-1495.8544600000023</v>
      </c>
      <c r="G15" s="41">
        <f>IF(C15=0,0,D15/C15*100)</f>
        <v>90.797629913073422</v>
      </c>
      <c r="H15" s="40">
        <f>D15-E15</f>
        <v>-1263.9718500000035</v>
      </c>
      <c r="I15" s="41">
        <f>IF(E15=0,0,D15/E15*100)</f>
        <v>92.11162265832553</v>
      </c>
    </row>
    <row r="16" spans="1:9" s="27" customFormat="1" ht="15.75" customHeight="1" x14ac:dyDescent="0.25">
      <c r="A16" s="50" t="s">
        <v>23</v>
      </c>
      <c r="B16" s="36"/>
      <c r="C16" s="37">
        <v>6292.2</v>
      </c>
      <c r="D16" s="38">
        <v>6538.6527900000001</v>
      </c>
      <c r="E16" s="38">
        <v>7963.5263099999993</v>
      </c>
      <c r="F16" s="40">
        <f>D16-C16</f>
        <v>246.45279000000028</v>
      </c>
      <c r="G16" s="41">
        <f>IF(C16=0,0,D16/C16*100)</f>
        <v>103.91679841708783</v>
      </c>
      <c r="H16" s="40">
        <f>D16-E16</f>
        <v>-1424.8735199999992</v>
      </c>
      <c r="I16" s="41">
        <f>IF(E16=0,0,D16/E16*100)</f>
        <v>82.107505337042085</v>
      </c>
    </row>
    <row r="17" spans="1:9" s="27" customFormat="1" ht="15.75" customHeight="1" x14ac:dyDescent="0.25">
      <c r="A17" s="50" t="s">
        <v>24</v>
      </c>
      <c r="B17" s="36"/>
      <c r="C17" s="37">
        <v>40088.75</v>
      </c>
      <c r="D17" s="38">
        <v>42960.685539999999</v>
      </c>
      <c r="E17" s="38">
        <v>34789.518160000007</v>
      </c>
      <c r="F17" s="40">
        <f>D17-C17</f>
        <v>2871.9355399999986</v>
      </c>
      <c r="G17" s="41">
        <f>IF(C17=0,0,D17/C17*100)</f>
        <v>107.16394384958375</v>
      </c>
      <c r="H17" s="40">
        <f>D17-E17</f>
        <v>8171.1673799999917</v>
      </c>
      <c r="I17" s="41">
        <f>IF(E17=0,0,D17/E17*100)</f>
        <v>123.48744050555712</v>
      </c>
    </row>
    <row r="18" spans="1:9" s="27" customFormat="1" ht="17.149999999999999" customHeight="1" x14ac:dyDescent="0.25">
      <c r="A18" s="50" t="s">
        <v>25</v>
      </c>
      <c r="B18" s="36"/>
      <c r="C18" s="38">
        <v>13030.97</v>
      </c>
      <c r="D18" s="38">
        <v>13578.95253</v>
      </c>
      <c r="E18" s="38">
        <v>13055.759669999998</v>
      </c>
      <c r="F18" s="40">
        <f>D18-C18</f>
        <v>547.98253000000113</v>
      </c>
      <c r="G18" s="41">
        <f>IF(C18=0,0,D18/C18*100)</f>
        <v>104.20523207405128</v>
      </c>
      <c r="H18" s="40">
        <f>D18-E18</f>
        <v>523.19286000000284</v>
      </c>
      <c r="I18" s="41">
        <f>IF(E18=0,0,D18/E18*100)</f>
        <v>104.00737201989261</v>
      </c>
    </row>
    <row r="19" spans="1:9" s="51" customFormat="1" ht="16.5" customHeight="1" x14ac:dyDescent="0.25">
      <c r="A19" s="50" t="s">
        <v>26</v>
      </c>
      <c r="B19" s="36"/>
      <c r="C19" s="38">
        <v>13877.449999999999</v>
      </c>
      <c r="D19" s="38">
        <v>13409.54254</v>
      </c>
      <c r="E19" s="38">
        <v>13146.976060000001</v>
      </c>
      <c r="F19" s="40">
        <f>D19-C19</f>
        <v>-467.90745999999854</v>
      </c>
      <c r="G19" s="41">
        <f>IF(C19=0,0,D19/C19*100)</f>
        <v>96.628289347106289</v>
      </c>
      <c r="H19" s="40">
        <f>D19-E19</f>
        <v>262.5664799999995</v>
      </c>
      <c r="I19" s="41">
        <f>IF(E19=0,0,D19/E19*100)</f>
        <v>101.99716253229414</v>
      </c>
    </row>
    <row r="20" spans="1:9" ht="15.5" x14ac:dyDescent="0.25">
      <c r="A20" s="50" t="s">
        <v>27</v>
      </c>
      <c r="B20" s="36"/>
      <c r="C20" s="38">
        <v>12183.6</v>
      </c>
      <c r="D20" s="38">
        <v>12631.727320000002</v>
      </c>
      <c r="E20" s="38">
        <v>12542.649969999999</v>
      </c>
      <c r="F20" s="40">
        <f>D20-C20</f>
        <v>448.12732000000142</v>
      </c>
      <c r="G20" s="41">
        <f>IF(C20=0,0,D20/C20*100)</f>
        <v>103.67811911093602</v>
      </c>
      <c r="H20" s="40">
        <f>D20-E20</f>
        <v>89.077350000003207</v>
      </c>
      <c r="I20" s="41">
        <f>IF(E20=0,0,D20/E20*100)</f>
        <v>100.71019561426861</v>
      </c>
    </row>
    <row r="21" spans="1:9" ht="15.5" x14ac:dyDescent="0.25">
      <c r="A21" s="50" t="s">
        <v>28</v>
      </c>
      <c r="B21" s="52"/>
      <c r="C21" s="38">
        <v>4198.1499999999996</v>
      </c>
      <c r="D21" s="38">
        <v>3964.3343999999997</v>
      </c>
      <c r="E21" s="38">
        <v>4667.2108399999997</v>
      </c>
      <c r="F21" s="40">
        <f>D21-C21</f>
        <v>-233.8155999999999</v>
      </c>
      <c r="G21" s="41">
        <f>IF(C21=0,0,D21/C21*100)</f>
        <v>94.430508676440823</v>
      </c>
      <c r="H21" s="40">
        <f>D21-E21</f>
        <v>-702.87644</v>
      </c>
      <c r="I21" s="41">
        <f>IF(E21=0,0,D21/E21*100)</f>
        <v>84.940118111312927</v>
      </c>
    </row>
    <row r="22" spans="1:9" ht="15.5" x14ac:dyDescent="0.25">
      <c r="A22" s="50" t="s">
        <v>29</v>
      </c>
      <c r="B22" s="53"/>
      <c r="C22" s="38">
        <v>58800</v>
      </c>
      <c r="D22" s="38">
        <v>62365.778540000007</v>
      </c>
      <c r="E22" s="38">
        <v>55060.809979999998</v>
      </c>
      <c r="F22" s="40">
        <f>D22-C22</f>
        <v>3565.7785400000066</v>
      </c>
      <c r="G22" s="41">
        <f>IF(C22=0,0,D22/C22*100)</f>
        <v>106.06424921768709</v>
      </c>
      <c r="H22" s="40">
        <f>D22-E22</f>
        <v>7304.9685600000084</v>
      </c>
      <c r="I22" s="41">
        <f>IF(E22=0,0,D22/E22*100)</f>
        <v>113.26709244316136</v>
      </c>
    </row>
    <row r="23" spans="1:9" ht="15.5" x14ac:dyDescent="0.25">
      <c r="A23" s="50" t="s">
        <v>30</v>
      </c>
      <c r="B23" s="42">
        <f>SUM(B12:B22)</f>
        <v>0</v>
      </c>
      <c r="C23" s="38">
        <v>5051.5</v>
      </c>
      <c r="D23" s="38">
        <v>5664.1918299999998</v>
      </c>
      <c r="E23" s="38">
        <v>5477.8701700000001</v>
      </c>
      <c r="F23" s="40">
        <f>D23-C23</f>
        <v>612.69182999999975</v>
      </c>
      <c r="G23" s="41">
        <f>IF(C23=0,0,D23/C23*100)</f>
        <v>112.12890883895872</v>
      </c>
      <c r="H23" s="40">
        <f>D23-E23</f>
        <v>186.32165999999961</v>
      </c>
      <c r="I23" s="41">
        <f>IF(E23=0,0,D23/E23*100)</f>
        <v>103.40135224489995</v>
      </c>
    </row>
    <row r="24" spans="1:9" ht="15.5" x14ac:dyDescent="0.25">
      <c r="A24" s="50" t="s">
        <v>31</v>
      </c>
      <c r="B24" s="53"/>
      <c r="C24" s="38">
        <v>13381.890000000001</v>
      </c>
      <c r="D24" s="38">
        <v>13199.311239999999</v>
      </c>
      <c r="E24" s="38">
        <v>11864.651669999997</v>
      </c>
      <c r="F24" s="40">
        <f>D24-C24</f>
        <v>-182.57876000000215</v>
      </c>
      <c r="G24" s="41">
        <f>IF(C24=0,0,D24/C24*100)</f>
        <v>98.635628001724712</v>
      </c>
      <c r="H24" s="40">
        <f>D24-E24</f>
        <v>1334.6595700000016</v>
      </c>
      <c r="I24" s="41">
        <f>IF(E24=0,0,D24/E24*100)</f>
        <v>111.24904132984126</v>
      </c>
    </row>
    <row r="25" spans="1:9" ht="15.5" x14ac:dyDescent="0.25">
      <c r="A25" s="50" t="s">
        <v>32</v>
      </c>
      <c r="B25" s="53"/>
      <c r="C25" s="38">
        <v>34506.400000000001</v>
      </c>
      <c r="D25" s="38">
        <v>42712.138120000003</v>
      </c>
      <c r="E25" s="38">
        <v>30901.431919999999</v>
      </c>
      <c r="F25" s="40">
        <f>D25-C25</f>
        <v>8205.7381200000018</v>
      </c>
      <c r="G25" s="41">
        <f>IF(C25=0,0,D25/C25*100)</f>
        <v>123.78033674912481</v>
      </c>
      <c r="H25" s="40">
        <f>D25-E25</f>
        <v>11810.706200000004</v>
      </c>
      <c r="I25" s="41">
        <f>IF(E25=0,0,D25/E25*100)</f>
        <v>138.22057900286455</v>
      </c>
    </row>
    <row r="26" spans="1:9" ht="15.5" x14ac:dyDescent="0.25">
      <c r="A26" s="50" t="s">
        <v>33</v>
      </c>
      <c r="B26" s="53"/>
      <c r="C26" s="38">
        <v>61125.4</v>
      </c>
      <c r="D26" s="38">
        <v>63855.140920000005</v>
      </c>
      <c r="E26" s="38">
        <v>54206.831680000003</v>
      </c>
      <c r="F26" s="40">
        <f>D26-C26</f>
        <v>2729.7409200000038</v>
      </c>
      <c r="G26" s="41">
        <f>IF(C26=0,0,D26/C26*100)</f>
        <v>104.4658045918718</v>
      </c>
      <c r="H26" s="40">
        <f>D26-E26</f>
        <v>9648.3092400000023</v>
      </c>
      <c r="I26" s="41">
        <f>IF(E26=0,0,D26/E26*100)</f>
        <v>117.79906506426533</v>
      </c>
    </row>
    <row r="27" spans="1:9" ht="15.5" x14ac:dyDescent="0.25">
      <c r="A27" s="50" t="s">
        <v>34</v>
      </c>
      <c r="B27" s="53"/>
      <c r="C27" s="38">
        <v>8253.9</v>
      </c>
      <c r="D27" s="38">
        <v>8286.6254800000006</v>
      </c>
      <c r="E27" s="38">
        <v>7442.7869899999987</v>
      </c>
      <c r="F27" s="40">
        <f>D27-C27</f>
        <v>32.725480000000971</v>
      </c>
      <c r="G27" s="41">
        <f>IF(C27=0,0,D27/C27*100)</f>
        <v>100.3964850555495</v>
      </c>
      <c r="H27" s="40">
        <f>D27-E27</f>
        <v>843.83849000000191</v>
      </c>
      <c r="I27" s="41">
        <f>IF(E27=0,0,D27/E27*100)</f>
        <v>111.3376681494952</v>
      </c>
    </row>
    <row r="28" spans="1:9" ht="15.5" x14ac:dyDescent="0.25">
      <c r="A28" s="50" t="s">
        <v>35</v>
      </c>
      <c r="B28" s="53"/>
      <c r="C28" s="38">
        <v>7955.3980000000001</v>
      </c>
      <c r="D28" s="38">
        <v>7772.3122299999995</v>
      </c>
      <c r="E28" s="38">
        <v>7475.0313299999998</v>
      </c>
      <c r="F28" s="40">
        <f>D28-C28</f>
        <v>-183.08577000000059</v>
      </c>
      <c r="G28" s="41">
        <f>IF(C28=0,0,D28/C28*100)</f>
        <v>97.698596977800477</v>
      </c>
      <c r="H28" s="40">
        <f>D28-E28</f>
        <v>297.28089999999975</v>
      </c>
      <c r="I28" s="41">
        <f>IF(E28=0,0,D28/E28*100)</f>
        <v>103.97698533793303</v>
      </c>
    </row>
    <row r="29" spans="1:9" ht="15.5" x14ac:dyDescent="0.25">
      <c r="A29" s="50" t="s">
        <v>36</v>
      </c>
      <c r="B29" s="53"/>
      <c r="C29" s="38">
        <v>9019.2999999999975</v>
      </c>
      <c r="D29" s="38">
        <v>9362.4696000000004</v>
      </c>
      <c r="E29" s="38">
        <v>9749.6857899999977</v>
      </c>
      <c r="F29" s="40">
        <f>D29-C29</f>
        <v>343.1696000000029</v>
      </c>
      <c r="G29" s="41">
        <f>IF(C29=0,0,D29/C29*100)</f>
        <v>103.80483629549968</v>
      </c>
      <c r="H29" s="40">
        <f>D29-E29</f>
        <v>-387.21618999999737</v>
      </c>
      <c r="I29" s="41">
        <f>IF(E29=0,0,D29/E29*100)</f>
        <v>96.028423906777022</v>
      </c>
    </row>
    <row r="30" spans="1:9" ht="15.5" x14ac:dyDescent="0.25">
      <c r="A30" s="50" t="s">
        <v>37</v>
      </c>
      <c r="B30" s="53"/>
      <c r="C30" s="38">
        <v>4646.75</v>
      </c>
      <c r="D30" s="38">
        <v>6109.4324300000007</v>
      </c>
      <c r="E30" s="38">
        <v>4317.6651999999995</v>
      </c>
      <c r="F30" s="40">
        <f>D30-C30</f>
        <v>1462.6824300000007</v>
      </c>
      <c r="G30" s="41">
        <f>IF(C30=0,0,D30/C30*100)</f>
        <v>131.47753655780923</v>
      </c>
      <c r="H30" s="40">
        <f>D30-E30</f>
        <v>1791.7672300000013</v>
      </c>
      <c r="I30" s="41">
        <f>IF(E30=0,0,D30/E30*100)</f>
        <v>141.49852170103418</v>
      </c>
    </row>
    <row r="31" spans="1:9" ht="15.5" x14ac:dyDescent="0.25">
      <c r="A31" s="50" t="s">
        <v>38</v>
      </c>
      <c r="B31" s="53"/>
      <c r="C31" s="38">
        <v>8306.9680000000008</v>
      </c>
      <c r="D31" s="38">
        <v>8754.8064400000003</v>
      </c>
      <c r="E31" s="38">
        <v>7945.3125900000005</v>
      </c>
      <c r="F31" s="40">
        <f>D31-C31</f>
        <v>447.83843999999954</v>
      </c>
      <c r="G31" s="41">
        <f>IF(C31=0,0,D31/C31*100)</f>
        <v>105.39111791450262</v>
      </c>
      <c r="H31" s="40">
        <f>D31-E31</f>
        <v>809.49384999999984</v>
      </c>
      <c r="I31" s="41">
        <f>IF(E31=0,0,D31/E31*100)</f>
        <v>110.18831972726701</v>
      </c>
    </row>
    <row r="32" spans="1:9" ht="15.5" x14ac:dyDescent="0.25">
      <c r="A32" s="50" t="s">
        <v>39</v>
      </c>
      <c r="B32" s="53"/>
      <c r="C32" s="38">
        <v>10554</v>
      </c>
      <c r="D32" s="38">
        <v>10436.86997</v>
      </c>
      <c r="E32" s="38">
        <v>10211.84189</v>
      </c>
      <c r="F32" s="40">
        <f>D32-C32</f>
        <v>-117.13003000000026</v>
      </c>
      <c r="G32" s="41">
        <f>IF(C32=0,0,D32/C32*100)</f>
        <v>98.890183532310033</v>
      </c>
      <c r="H32" s="40">
        <f>D32-E32</f>
        <v>225.02808000000005</v>
      </c>
      <c r="I32" s="41">
        <f>IF(E32=0,0,D32/E32*100)</f>
        <v>102.2035993352028</v>
      </c>
    </row>
    <row r="33" spans="1:9" ht="15.5" x14ac:dyDescent="0.25">
      <c r="A33" s="50" t="s">
        <v>40</v>
      </c>
      <c r="B33" s="54"/>
      <c r="C33" s="38">
        <v>31136.09</v>
      </c>
      <c r="D33" s="38">
        <v>32129.004499999999</v>
      </c>
      <c r="E33" s="38">
        <v>30456.79207</v>
      </c>
      <c r="F33" s="40">
        <f>D33-C33</f>
        <v>992.91449999999895</v>
      </c>
      <c r="G33" s="41">
        <f>IF(C33=0,0,D33/C33*100)</f>
        <v>103.18895050727306</v>
      </c>
      <c r="H33" s="40">
        <f>D33-E33</f>
        <v>1672.2124299999996</v>
      </c>
      <c r="I33" s="41">
        <f>IF(E33=0,0,D33/E33*100)</f>
        <v>105.49044175813623</v>
      </c>
    </row>
    <row r="34" spans="1:9" ht="15.5" x14ac:dyDescent="0.25">
      <c r="A34" s="50" t="s">
        <v>41</v>
      </c>
      <c r="B34" s="53"/>
      <c r="C34" s="38">
        <v>39716.18</v>
      </c>
      <c r="D34" s="38">
        <v>39895.272209999996</v>
      </c>
      <c r="E34" s="38">
        <v>33687.267030000003</v>
      </c>
      <c r="F34" s="40">
        <f>D34-C34</f>
        <v>179.09220999999525</v>
      </c>
      <c r="G34" s="41">
        <f>IF(C34=0,0,D34/C34*100)</f>
        <v>100.45093009952113</v>
      </c>
      <c r="H34" s="40">
        <f>D34-E34</f>
        <v>6208.0051799999928</v>
      </c>
      <c r="I34" s="41">
        <f>IF(E34=0,0,D34/E34*100)</f>
        <v>118.42834319112765</v>
      </c>
    </row>
    <row r="35" spans="1:9" ht="15.5" x14ac:dyDescent="0.25">
      <c r="A35" s="50" t="s">
        <v>42</v>
      </c>
      <c r="B35" s="36"/>
      <c r="C35" s="38">
        <v>22740.6</v>
      </c>
      <c r="D35" s="38">
        <v>20915.51369</v>
      </c>
      <c r="E35" s="38">
        <v>22016.064460000001</v>
      </c>
      <c r="F35" s="40">
        <f>D35-C35</f>
        <v>-1825.0863099999988</v>
      </c>
      <c r="G35" s="41">
        <f>IF(C35=0,0,D35/C35*100)</f>
        <v>91.974326490945714</v>
      </c>
      <c r="H35" s="40">
        <f>D35-E35</f>
        <v>-1100.5507700000016</v>
      </c>
      <c r="I35" s="41">
        <f>IF(E35=0,0,D35/E35*100)</f>
        <v>95.001146676330166</v>
      </c>
    </row>
    <row r="36" spans="1:9" ht="15.5" x14ac:dyDescent="0.25">
      <c r="A36" s="50" t="s">
        <v>43</v>
      </c>
      <c r="B36" s="53"/>
      <c r="C36" s="37">
        <v>25761.260999999999</v>
      </c>
      <c r="D36" s="38">
        <v>50298.023559999994</v>
      </c>
      <c r="E36" s="38">
        <v>14095.195229999999</v>
      </c>
      <c r="F36" s="40">
        <f>D36-C36</f>
        <v>24536.762559999996</v>
      </c>
      <c r="G36" s="41">
        <f>IF(C36=0,0,D36/C36*100)</f>
        <v>195.24674494777256</v>
      </c>
      <c r="H36" s="40">
        <f>D36-E36</f>
        <v>36202.828329999997</v>
      </c>
      <c r="I36" s="41">
        <f>IF(E36=0,0,D36/E36*100)</f>
        <v>356.84517127472236</v>
      </c>
    </row>
    <row r="37" spans="1:9" ht="15.5" x14ac:dyDescent="0.25">
      <c r="A37" s="50" t="s">
        <v>44</v>
      </c>
      <c r="B37" s="53"/>
      <c r="C37" s="38">
        <v>11668.3</v>
      </c>
      <c r="D37" s="38">
        <v>19413.937610000004</v>
      </c>
      <c r="E37" s="38">
        <v>11325.397180000002</v>
      </c>
      <c r="F37" s="40">
        <f>D37-C37</f>
        <v>7745.6376100000052</v>
      </c>
      <c r="G37" s="41">
        <f>IF(C37=0,0,D37/C37*100)</f>
        <v>166.38188605023873</v>
      </c>
      <c r="H37" s="40">
        <f>D37-E37</f>
        <v>8088.5404300000027</v>
      </c>
      <c r="I37" s="41">
        <f>IF(E37=0,0,D37/E37*100)</f>
        <v>171.41948579325677</v>
      </c>
    </row>
    <row r="38" spans="1:9" ht="15.5" x14ac:dyDescent="0.25">
      <c r="A38" s="50" t="s">
        <v>45</v>
      </c>
      <c r="B38" s="53"/>
      <c r="C38" s="38">
        <v>4201.1000000000004</v>
      </c>
      <c r="D38" s="38">
        <v>3277.6768900000002</v>
      </c>
      <c r="E38" s="38">
        <v>4584.1255300000003</v>
      </c>
      <c r="F38" s="40">
        <f>D38-C38</f>
        <v>-923.42311000000018</v>
      </c>
      <c r="G38" s="41">
        <f>IF(C38=0,0,D38/C38*100)</f>
        <v>78.019492275832519</v>
      </c>
      <c r="H38" s="40">
        <f>D38-E38</f>
        <v>-1306.4486400000001</v>
      </c>
      <c r="I38" s="41">
        <f>IF(E38=0,0,D38/E38*100)</f>
        <v>71.500591956957166</v>
      </c>
    </row>
    <row r="39" spans="1:9" ht="15.5" x14ac:dyDescent="0.25">
      <c r="A39" s="50" t="s">
        <v>46</v>
      </c>
      <c r="B39" s="54"/>
      <c r="C39" s="38">
        <v>42594.9</v>
      </c>
      <c r="D39" s="38">
        <v>48477.268210000002</v>
      </c>
      <c r="E39" s="38">
        <v>42012.88377</v>
      </c>
      <c r="F39" s="40">
        <f>D39-C39</f>
        <v>5882.3682100000005</v>
      </c>
      <c r="G39" s="41">
        <f>IF(C39=0,0,D39/C39*100)</f>
        <v>113.81002939319028</v>
      </c>
      <c r="H39" s="40">
        <f>D39-E39</f>
        <v>6464.3844400000016</v>
      </c>
      <c r="I39" s="41">
        <f>IF(E39=0,0,D39/E39*100)</f>
        <v>115.38667156339315</v>
      </c>
    </row>
    <row r="40" spans="1:9" ht="15.5" x14ac:dyDescent="0.25">
      <c r="A40" s="50" t="s">
        <v>47</v>
      </c>
      <c r="B40" s="53"/>
      <c r="C40" s="38">
        <v>20218.939999999999</v>
      </c>
      <c r="D40" s="38">
        <v>22636.916969999998</v>
      </c>
      <c r="E40" s="38">
        <v>18297.872920000002</v>
      </c>
      <c r="F40" s="40">
        <f>D40-C40</f>
        <v>2417.9769699999997</v>
      </c>
      <c r="G40" s="41">
        <f>IF(C40=0,0,D40/C40*100)</f>
        <v>111.95897000535142</v>
      </c>
      <c r="H40" s="40">
        <f>D40-E40</f>
        <v>4339.0440499999968</v>
      </c>
      <c r="I40" s="41">
        <f>IF(E40=0,0,D40/E40*100)</f>
        <v>123.71337952214829</v>
      </c>
    </row>
    <row r="41" spans="1:9" ht="15.5" x14ac:dyDescent="0.25">
      <c r="A41" s="50" t="s">
        <v>48</v>
      </c>
      <c r="B41" s="53"/>
      <c r="C41" s="38">
        <v>14790.199999999999</v>
      </c>
      <c r="D41" s="38">
        <v>22734.23976</v>
      </c>
      <c r="E41" s="38">
        <v>15572.409589999996</v>
      </c>
      <c r="F41" s="40">
        <f>D41-C41</f>
        <v>7944.0397600000015</v>
      </c>
      <c r="G41" s="41">
        <f>IF(C41=0,0,D41/C41*100)</f>
        <v>153.71151005395467</v>
      </c>
      <c r="H41" s="40">
        <f>D41-E41</f>
        <v>7161.8301700000047</v>
      </c>
      <c r="I41" s="41">
        <f>IF(E41=0,0,D41/E41*100)</f>
        <v>145.99050730465669</v>
      </c>
    </row>
    <row r="42" spans="1:9" ht="15.5" x14ac:dyDescent="0.25">
      <c r="A42" s="50" t="s">
        <v>49</v>
      </c>
      <c r="B42" s="53"/>
      <c r="C42" s="38">
        <v>8336.982</v>
      </c>
      <c r="D42" s="38">
        <v>8536.9107200000017</v>
      </c>
      <c r="E42" s="38">
        <v>9639.9959699999981</v>
      </c>
      <c r="F42" s="40">
        <f>D42-C42</f>
        <v>199.9287200000017</v>
      </c>
      <c r="G42" s="41">
        <f>IF(C42=0,0,D42/C42*100)</f>
        <v>102.39809465823487</v>
      </c>
      <c r="H42" s="40">
        <f>D42-E42</f>
        <v>-1103.0852499999964</v>
      </c>
      <c r="I42" s="41">
        <f>IF(E42=0,0,D42/E42*100)</f>
        <v>88.557202166548237</v>
      </c>
    </row>
    <row r="43" spans="1:9" ht="15.5" x14ac:dyDescent="0.25">
      <c r="A43" s="50" t="s">
        <v>50</v>
      </c>
      <c r="B43" s="53"/>
      <c r="C43" s="38">
        <v>4403.4199999999992</v>
      </c>
      <c r="D43" s="38">
        <v>4549.3920399999997</v>
      </c>
      <c r="E43" s="38">
        <v>4312.9298599999993</v>
      </c>
      <c r="F43" s="40">
        <f>D43-C43</f>
        <v>145.97204000000056</v>
      </c>
      <c r="G43" s="41">
        <f>IF(C43=0,0,D43/C43*100)</f>
        <v>103.31496972807501</v>
      </c>
      <c r="H43" s="40">
        <f>D43-E43</f>
        <v>236.46218000000044</v>
      </c>
      <c r="I43" s="41">
        <f>IF(E43=0,0,D43/E43*100)</f>
        <v>105.48263448921473</v>
      </c>
    </row>
    <row r="44" spans="1:9" ht="15.5" x14ac:dyDescent="0.25">
      <c r="A44" s="50" t="s">
        <v>51</v>
      </c>
      <c r="B44" s="53"/>
      <c r="C44" s="38">
        <v>37058</v>
      </c>
      <c r="D44" s="38">
        <v>40292.008679999999</v>
      </c>
      <c r="E44" s="38">
        <v>34713.64046000001</v>
      </c>
      <c r="F44" s="40">
        <f>D44-C44</f>
        <v>3234.008679999999</v>
      </c>
      <c r="G44" s="41">
        <f>IF(C44=0,0,D44/C44*100)</f>
        <v>108.72688401964487</v>
      </c>
      <c r="H44" s="40">
        <f>D44-E44</f>
        <v>5578.3682199999894</v>
      </c>
      <c r="I44" s="41">
        <f>IF(E44=0,0,D44/E44*100)</f>
        <v>116.06967216943973</v>
      </c>
    </row>
    <row r="45" spans="1:9" ht="15.5" x14ac:dyDescent="0.25">
      <c r="A45" s="50" t="s">
        <v>52</v>
      </c>
      <c r="B45" s="53"/>
      <c r="C45" s="37">
        <v>12790.830999999998</v>
      </c>
      <c r="D45" s="38">
        <v>21543.151320000001</v>
      </c>
      <c r="E45" s="38">
        <v>11880.386310000002</v>
      </c>
      <c r="F45" s="40">
        <f>D45-C45</f>
        <v>8752.3203200000025</v>
      </c>
      <c r="G45" s="41">
        <f>IF(C45=0,0,D45/C45*100)</f>
        <v>168.42651833958251</v>
      </c>
      <c r="H45" s="40">
        <f>D45-E45</f>
        <v>9662.7650099999992</v>
      </c>
      <c r="I45" s="41">
        <f>IF(E45=0,0,D45/E45*100)</f>
        <v>181.33376102312954</v>
      </c>
    </row>
    <row r="46" spans="1:9" ht="15.5" x14ac:dyDescent="0.25">
      <c r="A46" s="50" t="s">
        <v>53</v>
      </c>
      <c r="B46" s="53"/>
      <c r="C46" s="37">
        <v>34810</v>
      </c>
      <c r="D46" s="38">
        <v>39040.253260000005</v>
      </c>
      <c r="E46" s="38">
        <v>28109.611820000006</v>
      </c>
      <c r="F46" s="40">
        <f>D46-C46</f>
        <v>4230.253260000005</v>
      </c>
      <c r="G46" s="41">
        <f>IF(C46=0,0,D46/C46*100)</f>
        <v>112.15240810112037</v>
      </c>
      <c r="H46" s="40">
        <f>D46-E46</f>
        <v>10930.641439999999</v>
      </c>
      <c r="I46" s="41">
        <f>IF(E46=0,0,D46/E46*100)</f>
        <v>138.88577867952927</v>
      </c>
    </row>
    <row r="47" spans="1:9" ht="16" customHeight="1" x14ac:dyDescent="0.25">
      <c r="A47" s="50" t="s">
        <v>54</v>
      </c>
      <c r="B47" s="53"/>
      <c r="C47" s="38">
        <v>12232.05</v>
      </c>
      <c r="D47" s="38">
        <v>12618.31619</v>
      </c>
      <c r="E47" s="38">
        <v>11610.059759999998</v>
      </c>
      <c r="F47" s="40">
        <f>D47-C47</f>
        <v>386.26619000000028</v>
      </c>
      <c r="G47" s="41">
        <f>IF(C47=0,0,D47/C47*100)</f>
        <v>103.15782056155756</v>
      </c>
      <c r="H47" s="40">
        <f>D47-E47</f>
        <v>1008.2564300000013</v>
      </c>
      <c r="I47" s="41">
        <f>IF(E47=0,0,D47/E47*100)</f>
        <v>108.68433454127199</v>
      </c>
    </row>
    <row r="48" spans="1:9" ht="15.5" x14ac:dyDescent="0.25">
      <c r="A48" s="50" t="s">
        <v>55</v>
      </c>
      <c r="B48" s="53"/>
      <c r="C48" s="38">
        <v>3033.58</v>
      </c>
      <c r="D48" s="38">
        <v>3281.2612399999998</v>
      </c>
      <c r="E48" s="38">
        <v>3554.3950100000002</v>
      </c>
      <c r="F48" s="40">
        <f>D48-C48</f>
        <v>247.68123999999989</v>
      </c>
      <c r="G48" s="41">
        <f>IF(C48=0,0,D48/C48*100)</f>
        <v>108.16465166568872</v>
      </c>
      <c r="H48" s="40">
        <f>D48-E48</f>
        <v>-273.13377000000037</v>
      </c>
      <c r="I48" s="41">
        <f>IF(E48=0,0,D48/E48*100)</f>
        <v>92.315604505645524</v>
      </c>
    </row>
    <row r="49" spans="1:9" ht="15.5" x14ac:dyDescent="0.25">
      <c r="A49" s="50" t="s">
        <v>56</v>
      </c>
      <c r="B49" s="54"/>
      <c r="C49" s="38">
        <v>5434.9000000000005</v>
      </c>
      <c r="D49" s="38">
        <v>4840.3367899999994</v>
      </c>
      <c r="E49" s="38">
        <v>5052.7109899999996</v>
      </c>
      <c r="F49" s="40">
        <f>D49-C49</f>
        <v>-594.56321000000116</v>
      </c>
      <c r="G49" s="41">
        <f>IF(C49=0,0,D49/C49*100)</f>
        <v>89.060273234098119</v>
      </c>
      <c r="H49" s="40">
        <f>D49-E49</f>
        <v>-212.3742000000002</v>
      </c>
      <c r="I49" s="41">
        <f>IF(E49=0,0,D49/E49*100)</f>
        <v>95.796826685311757</v>
      </c>
    </row>
    <row r="50" spans="1:9" ht="15.5" x14ac:dyDescent="0.25">
      <c r="A50" s="50" t="s">
        <v>57</v>
      </c>
      <c r="B50" s="53"/>
      <c r="C50" s="37">
        <v>7554.9</v>
      </c>
      <c r="D50" s="38">
        <v>8075.1539500000008</v>
      </c>
      <c r="E50" s="38">
        <v>6724.1013900000007</v>
      </c>
      <c r="F50" s="40">
        <f>D50-C50</f>
        <v>520.25395000000117</v>
      </c>
      <c r="G50" s="41">
        <f>IF(C50=0,0,D50/C50*100)</f>
        <v>106.88631153291243</v>
      </c>
      <c r="H50" s="40">
        <f>D50-E50</f>
        <v>1351.0525600000001</v>
      </c>
      <c r="I50" s="41">
        <f>IF(E50=0,0,D50/E50*100)</f>
        <v>120.09268572316991</v>
      </c>
    </row>
    <row r="51" spans="1:9" ht="15.5" x14ac:dyDescent="0.25">
      <c r="A51" s="50" t="s">
        <v>58</v>
      </c>
      <c r="B51" s="53"/>
      <c r="C51" s="38">
        <v>5189.9859999999999</v>
      </c>
      <c r="D51" s="38">
        <v>5467.7443999999996</v>
      </c>
      <c r="E51" s="38">
        <v>4829.3542000000007</v>
      </c>
      <c r="F51" s="40">
        <f>D51-C51</f>
        <v>277.75839999999971</v>
      </c>
      <c r="G51" s="41">
        <f>IF(C51=0,0,D51/C51*100)</f>
        <v>105.35181405113616</v>
      </c>
      <c r="H51" s="40">
        <f>D51-E51</f>
        <v>638.39019999999891</v>
      </c>
      <c r="I51" s="41">
        <f>IF(E51=0,0,D51/E51*100)</f>
        <v>113.21895585956396</v>
      </c>
    </row>
    <row r="52" spans="1:9" ht="15.5" x14ac:dyDescent="0.25">
      <c r="A52" s="50" t="s">
        <v>59</v>
      </c>
      <c r="B52" s="53"/>
      <c r="C52" s="38">
        <v>29346.699999999997</v>
      </c>
      <c r="D52" s="38">
        <v>27674.2271</v>
      </c>
      <c r="E52" s="38">
        <v>26968.81926</v>
      </c>
      <c r="F52" s="40">
        <f>D52-C52</f>
        <v>-1672.472899999997</v>
      </c>
      <c r="G52" s="41">
        <f>IF(C52=0,0,D52/C52*100)</f>
        <v>94.300984778527067</v>
      </c>
      <c r="H52" s="40">
        <f>D52-E52</f>
        <v>705.40783999999985</v>
      </c>
      <c r="I52" s="41">
        <f>IF(E52=0,0,D52/E52*100)</f>
        <v>102.61564228377718</v>
      </c>
    </row>
    <row r="53" spans="1:9" ht="15.5" x14ac:dyDescent="0.25">
      <c r="A53" s="50" t="s">
        <v>60</v>
      </c>
      <c r="B53" s="53"/>
      <c r="C53" s="38">
        <v>8809.2800000000007</v>
      </c>
      <c r="D53" s="38">
        <v>7211.1570999999994</v>
      </c>
      <c r="E53" s="38">
        <v>8417.1762199999994</v>
      </c>
      <c r="F53" s="40">
        <f>D53-C53</f>
        <v>-1598.1229000000012</v>
      </c>
      <c r="G53" s="41">
        <f>IF(C53=0,0,D53/C53*100)</f>
        <v>81.858643385157464</v>
      </c>
      <c r="H53" s="40">
        <f>D53-E53</f>
        <v>-1206.0191199999999</v>
      </c>
      <c r="I53" s="41">
        <f>IF(E53=0,0,D53/E53*100)</f>
        <v>85.671927396097686</v>
      </c>
    </row>
    <row r="54" spans="1:9" ht="15.5" x14ac:dyDescent="0.25">
      <c r="A54" s="50" t="s">
        <v>61</v>
      </c>
      <c r="B54" s="53"/>
      <c r="C54" s="38">
        <v>6751.6330000000007</v>
      </c>
      <c r="D54" s="38">
        <v>7686.9914300000009</v>
      </c>
      <c r="E54" s="38">
        <v>6805.9371700000011</v>
      </c>
      <c r="F54" s="40">
        <f>D54-C54</f>
        <v>935.35843000000023</v>
      </c>
      <c r="G54" s="41">
        <f>IF(C54=0,0,D54/C54*100)</f>
        <v>113.85381033003424</v>
      </c>
      <c r="H54" s="40">
        <f>D54-E54</f>
        <v>881.05425999999989</v>
      </c>
      <c r="I54" s="41">
        <f>IF(E54=0,0,D54/E54*100)</f>
        <v>112.94537751367457</v>
      </c>
    </row>
    <row r="55" spans="1:9" ht="15.5" x14ac:dyDescent="0.25">
      <c r="A55" s="50" t="s">
        <v>62</v>
      </c>
      <c r="B55" s="54"/>
      <c r="C55" s="38">
        <v>6970.9500000000007</v>
      </c>
      <c r="D55" s="38">
        <v>7940.4484199999997</v>
      </c>
      <c r="E55" s="38">
        <v>7205.005900000001</v>
      </c>
      <c r="F55" s="40">
        <f>D55-C55</f>
        <v>969.49841999999899</v>
      </c>
      <c r="G55" s="41">
        <f>IF(C55=0,0,D55/C55*100)</f>
        <v>113.9076943601661</v>
      </c>
      <c r="H55" s="40">
        <f>D55-E55</f>
        <v>735.44251999999869</v>
      </c>
      <c r="I55" s="41">
        <f>IF(E55=0,0,D55/E55*100)</f>
        <v>110.20738261990873</v>
      </c>
    </row>
    <row r="56" spans="1:9" ht="16" customHeight="1" x14ac:dyDescent="0.25">
      <c r="A56" s="50" t="s">
        <v>63</v>
      </c>
      <c r="B56" s="54"/>
      <c r="C56" s="38">
        <v>4333.5999999999995</v>
      </c>
      <c r="D56" s="38">
        <v>5086.1560200000004</v>
      </c>
      <c r="E56" s="38">
        <v>4483.8968099999993</v>
      </c>
      <c r="F56" s="40">
        <f>D56-C56</f>
        <v>752.5560200000009</v>
      </c>
      <c r="G56" s="41">
        <f>IF(C56=0,0,D56/C56*100)</f>
        <v>117.36560873177038</v>
      </c>
      <c r="H56" s="40">
        <f>D56-E56</f>
        <v>602.25921000000108</v>
      </c>
      <c r="I56" s="41">
        <f>IF(E56=0,0,D56/E56*100)</f>
        <v>113.43160281157321</v>
      </c>
    </row>
    <row r="57" spans="1:9" ht="15.5" x14ac:dyDescent="0.25">
      <c r="A57" s="50" t="s">
        <v>64</v>
      </c>
      <c r="B57" s="53"/>
      <c r="C57" s="38">
        <v>7757.2249999999995</v>
      </c>
      <c r="D57" s="38">
        <v>7412.2818400000006</v>
      </c>
      <c r="E57" s="38">
        <v>7782.3845699999993</v>
      </c>
      <c r="F57" s="40">
        <f>D57-C57</f>
        <v>-344.9431599999989</v>
      </c>
      <c r="G57" s="41">
        <f>IF(C57=0,0,D57/C57*100)</f>
        <v>95.553266019742892</v>
      </c>
      <c r="H57" s="40">
        <f>D57-E57</f>
        <v>-370.1027299999987</v>
      </c>
      <c r="I57" s="41">
        <f>IF(E57=0,0,D57/E57*100)</f>
        <v>95.24435310705806</v>
      </c>
    </row>
    <row r="58" spans="1:9" ht="15.5" x14ac:dyDescent="0.25">
      <c r="A58" s="50" t="s">
        <v>65</v>
      </c>
      <c r="B58" s="54"/>
      <c r="C58" s="37">
        <v>9883.0000000000018</v>
      </c>
      <c r="D58" s="38">
        <v>9223.4187999999995</v>
      </c>
      <c r="E58" s="38">
        <v>11192.481670000001</v>
      </c>
      <c r="F58" s="40">
        <f>D58-C58</f>
        <v>-659.58120000000235</v>
      </c>
      <c r="G58" s="41">
        <f>IF(C58=0,0,D58/C58*100)</f>
        <v>93.326103409895751</v>
      </c>
      <c r="H58" s="40">
        <f>D58-E58</f>
        <v>-1969.0628700000016</v>
      </c>
      <c r="I58" s="41">
        <f>IF(E58=0,0,D58/E58*100)</f>
        <v>82.407271880749917</v>
      </c>
    </row>
    <row r="59" spans="1:9" ht="15.5" x14ac:dyDescent="0.25">
      <c r="A59" s="50" t="s">
        <v>66</v>
      </c>
      <c r="B59" s="53"/>
      <c r="C59" s="37">
        <v>42306.607999999993</v>
      </c>
      <c r="D59" s="38">
        <v>52529.711010000006</v>
      </c>
      <c r="E59" s="38">
        <v>44399.209329999998</v>
      </c>
      <c r="F59" s="40">
        <f>D59-C59</f>
        <v>10223.103010000013</v>
      </c>
      <c r="G59" s="41">
        <f>IF(C59=0,0,D59/C59*100)</f>
        <v>124.16431733312207</v>
      </c>
      <c r="H59" s="40">
        <f>D59-E59</f>
        <v>8130.5016800000085</v>
      </c>
      <c r="I59" s="41">
        <f>IF(E59=0,0,D59/E59*100)</f>
        <v>118.31226682342366</v>
      </c>
    </row>
    <row r="60" spans="1:9" ht="15.5" x14ac:dyDescent="0.25">
      <c r="A60" s="50" t="s">
        <v>67</v>
      </c>
      <c r="B60" s="53"/>
      <c r="C60" s="38">
        <v>7117.6840000000002</v>
      </c>
      <c r="D60" s="38">
        <v>6510.1492200000002</v>
      </c>
      <c r="E60" s="38">
        <v>6173.6660899999997</v>
      </c>
      <c r="F60" s="40">
        <f>D60-C60</f>
        <v>-607.53477999999996</v>
      </c>
      <c r="G60" s="41">
        <f>IF(C60=0,0,D60/C60*100)</f>
        <v>91.464431688734706</v>
      </c>
      <c r="H60" s="40">
        <f>D60-E60</f>
        <v>336.48313000000053</v>
      </c>
      <c r="I60" s="41">
        <f>IF(E60=0,0,D60/E60*100)</f>
        <v>105.45029687538545</v>
      </c>
    </row>
    <row r="61" spans="1:9" ht="15.5" x14ac:dyDescent="0.25">
      <c r="A61" s="50" t="s">
        <v>68</v>
      </c>
      <c r="B61" s="53"/>
      <c r="C61" s="38">
        <v>5165.7</v>
      </c>
      <c r="D61" s="38">
        <v>5235.7616700000008</v>
      </c>
      <c r="E61" s="38">
        <v>5108.3968700000005</v>
      </c>
      <c r="F61" s="40">
        <f>D61-C61</f>
        <v>70.061670000000959</v>
      </c>
      <c r="G61" s="41">
        <f>IF(C61=0,0,D61/C61*100)</f>
        <v>101.35628607933099</v>
      </c>
      <c r="H61" s="40">
        <f>D61-E61</f>
        <v>127.36480000000029</v>
      </c>
      <c r="I61" s="41">
        <f>IF(E61=0,0,D61/E61*100)</f>
        <v>102.49324403019611</v>
      </c>
    </row>
    <row r="62" spans="1:9" ht="15.5" x14ac:dyDescent="0.25">
      <c r="A62" s="50" t="s">
        <v>69</v>
      </c>
      <c r="B62" s="53"/>
      <c r="C62" s="38">
        <v>18148.930000000004</v>
      </c>
      <c r="D62" s="38">
        <v>19796.396479999999</v>
      </c>
      <c r="E62" s="38">
        <v>17880.83784</v>
      </c>
      <c r="F62" s="40">
        <f>D62-C62</f>
        <v>1647.4664799999955</v>
      </c>
      <c r="G62" s="41">
        <f>IF(C62=0,0,D62/C62*100)</f>
        <v>109.0774854495554</v>
      </c>
      <c r="H62" s="40">
        <f>D62-E62</f>
        <v>1915.5586399999993</v>
      </c>
      <c r="I62" s="41">
        <f>IF(E62=0,0,D62/E62*100)</f>
        <v>110.71291321548051</v>
      </c>
    </row>
    <row r="63" spans="1:9" ht="15.5" x14ac:dyDescent="0.25">
      <c r="A63" s="50" t="s">
        <v>70</v>
      </c>
      <c r="B63" s="53"/>
      <c r="C63" s="38">
        <v>6053.1</v>
      </c>
      <c r="D63" s="38">
        <v>5538.7881900000002</v>
      </c>
      <c r="E63" s="38">
        <v>5531.3732900000005</v>
      </c>
      <c r="F63" s="40">
        <f>D63-C63</f>
        <v>-514.31181000000015</v>
      </c>
      <c r="G63" s="41">
        <f>IF(C63=0,0,D63/C63*100)</f>
        <v>91.503332011696486</v>
      </c>
      <c r="H63" s="40">
        <f>D63-E63</f>
        <v>7.4148999999997613</v>
      </c>
      <c r="I63" s="41">
        <f>IF(E63=0,0,D63/E63*100)</f>
        <v>100.13405170129097</v>
      </c>
    </row>
    <row r="64" spans="1:9" ht="15.5" x14ac:dyDescent="0.25">
      <c r="A64" s="50" t="s">
        <v>71</v>
      </c>
      <c r="B64" s="54"/>
      <c r="C64" s="38">
        <v>9159</v>
      </c>
      <c r="D64" s="38">
        <v>8908.603619999998</v>
      </c>
      <c r="E64" s="38">
        <v>8841.5564400000003</v>
      </c>
      <c r="F64" s="40">
        <f>D64-C64</f>
        <v>-250.39638000000195</v>
      </c>
      <c r="G64" s="41">
        <f>IF(C64=0,0,D64/C64*100)</f>
        <v>97.266116606616421</v>
      </c>
      <c r="H64" s="40">
        <f>D64-E64</f>
        <v>67.047179999997752</v>
      </c>
      <c r="I64" s="41">
        <f>IF(E64=0,0,D64/E64*100)</f>
        <v>100.75831874687438</v>
      </c>
    </row>
    <row r="65" spans="1:9" ht="15.5" x14ac:dyDescent="0.25">
      <c r="A65" s="50" t="s">
        <v>72</v>
      </c>
      <c r="B65" s="54"/>
      <c r="C65" s="38">
        <v>1133167.6000000001</v>
      </c>
      <c r="D65" s="38">
        <v>1130368.5006199998</v>
      </c>
      <c r="E65" s="38">
        <v>932073.80287000013</v>
      </c>
      <c r="F65" s="40">
        <f>D65-C65</f>
        <v>-2799.0993800002616</v>
      </c>
      <c r="G65" s="41">
        <f>IF(C65=0,0,D65/C65*100)</f>
        <v>99.752984520559863</v>
      </c>
      <c r="H65" s="40">
        <f>D65-E65</f>
        <v>198294.6977499997</v>
      </c>
      <c r="I65" s="41">
        <f>IF(E65=0,0,D65/E65*100)</f>
        <v>121.27457044060455</v>
      </c>
    </row>
    <row r="66" spans="1:9" ht="15.5" x14ac:dyDescent="0.25">
      <c r="A66" s="55" t="s">
        <v>73</v>
      </c>
      <c r="B66" s="42">
        <f>SUM(B24:B56)</f>
        <v>0</v>
      </c>
      <c r="C66" s="56">
        <f t="shared" ref="C66:E66" si="1">SUM(C14:C65)</f>
        <v>1970256.956</v>
      </c>
      <c r="D66" s="56">
        <f t="shared" si="1"/>
        <v>2059884.2333799996</v>
      </c>
      <c r="E66" s="56">
        <f t="shared" si="1"/>
        <v>1716273.7762000002</v>
      </c>
      <c r="F66" s="48">
        <f>D66-C66</f>
        <v>89627.277379999636</v>
      </c>
      <c r="G66" s="49">
        <f>IF(C66=0,0,D66/C66*100)</f>
        <v>104.54901464030155</v>
      </c>
      <c r="H66" s="48">
        <f>D66-E66</f>
        <v>343610.45717999944</v>
      </c>
      <c r="I66" s="49">
        <f>IF(E66=0,0,D66/E66*100)</f>
        <v>120.02072524470933</v>
      </c>
    </row>
    <row r="67" spans="1:9" ht="15.5" x14ac:dyDescent="0.25">
      <c r="A67" s="57" t="s">
        <v>74</v>
      </c>
      <c r="B67" s="58">
        <f>B9+B11+B23+B66</f>
        <v>0</v>
      </c>
      <c r="C67" s="59">
        <f t="shared" ref="C67:E67" si="2">C9+C13+C66</f>
        <v>2326973.423</v>
      </c>
      <c r="D67" s="59">
        <f t="shared" si="2"/>
        <v>2417945.6006699996</v>
      </c>
      <c r="E67" s="59">
        <f t="shared" si="2"/>
        <v>2007315.0503100003</v>
      </c>
      <c r="F67" s="60">
        <f>D67-C67</f>
        <v>90972.177669999655</v>
      </c>
      <c r="G67" s="61">
        <f>IF(C67=0,0,D67/C67*100)</f>
        <v>103.90946354482706</v>
      </c>
      <c r="H67" s="60">
        <f>D67-E67</f>
        <v>410630.5503599993</v>
      </c>
      <c r="I67" s="61">
        <f>IF(E67=0,0,D67/E67*100)</f>
        <v>120.45670659902557</v>
      </c>
    </row>
    <row r="68" spans="1:9" s="27" customFormat="1" ht="15.5" x14ac:dyDescent="0.25">
      <c r="C68" s="63"/>
      <c r="D68" s="64"/>
      <c r="E68" s="63"/>
    </row>
    <row r="69" spans="1:9" s="27" customFormat="1" ht="15.5" x14ac:dyDescent="0.25">
      <c r="C69" s="63"/>
      <c r="D69" s="64"/>
      <c r="E69" s="65"/>
    </row>
    <row r="70" spans="1:9" s="27" customFormat="1" ht="15.5" x14ac:dyDescent="0.25">
      <c r="C70" s="63"/>
      <c r="D70" s="64"/>
      <c r="E70" s="65"/>
    </row>
    <row r="71" spans="1:9" s="27" customFormat="1" ht="18" x14ac:dyDescent="0.25">
      <c r="C71" s="62"/>
      <c r="D71" s="62"/>
      <c r="E71" s="65"/>
    </row>
    <row r="72" spans="1:9" s="27" customFormat="1" ht="15.5" x14ac:dyDescent="0.25">
      <c r="C72" s="63"/>
      <c r="D72" s="64"/>
      <c r="E72" s="65"/>
    </row>
    <row r="73" spans="1:9" s="27" customFormat="1" ht="15.5" x14ac:dyDescent="0.25">
      <c r="C73" s="63"/>
      <c r="D73" s="64"/>
      <c r="E73" s="65"/>
    </row>
    <row r="74" spans="1:9" s="27" customFormat="1" ht="15.5" x14ac:dyDescent="0.25">
      <c r="C74" s="63"/>
      <c r="D74" s="64"/>
    </row>
    <row r="75" spans="1:9" s="27" customFormat="1" ht="15.5" x14ac:dyDescent="0.25">
      <c r="C75" s="63"/>
      <c r="D75" s="64"/>
    </row>
    <row r="76" spans="1:9" s="27" customFormat="1" ht="15.5" x14ac:dyDescent="0.25">
      <c r="C76" s="63"/>
      <c r="D76" s="64"/>
    </row>
    <row r="77" spans="1:9" s="27" customFormat="1" ht="15.5" x14ac:dyDescent="0.25">
      <c r="C77" s="63"/>
      <c r="D77" s="64"/>
    </row>
    <row r="78" spans="1:9" ht="15.5" x14ac:dyDescent="0.25">
      <c r="C78" s="63"/>
      <c r="D78" s="64"/>
    </row>
    <row r="79" spans="1:9" ht="15.5" x14ac:dyDescent="0.25">
      <c r="C79" s="63"/>
      <c r="D79" s="64"/>
    </row>
    <row r="80" spans="1:9" ht="15.5" x14ac:dyDescent="0.25">
      <c r="C80" s="63"/>
      <c r="D80" s="64"/>
    </row>
    <row r="81" spans="1:9" ht="15.5" x14ac:dyDescent="0.25">
      <c r="C81" s="63"/>
      <c r="D81" s="64"/>
    </row>
    <row r="82" spans="1:9" ht="15.5" x14ac:dyDescent="0.25">
      <c r="C82" s="63"/>
      <c r="D82" s="64"/>
    </row>
    <row r="83" spans="1:9" ht="15.5" x14ac:dyDescent="0.25">
      <c r="C83" s="63"/>
    </row>
    <row r="84" spans="1:9" ht="15.5" x14ac:dyDescent="0.25">
      <c r="C84" s="63"/>
    </row>
    <row r="85" spans="1:9" ht="15.5" x14ac:dyDescent="0.25">
      <c r="C85" s="63"/>
    </row>
    <row r="86" spans="1:9" ht="15.5" x14ac:dyDescent="0.25">
      <c r="C86" s="63"/>
    </row>
    <row r="87" spans="1:9" ht="15.5" x14ac:dyDescent="0.25">
      <c r="C87" s="63"/>
    </row>
    <row r="88" spans="1:9" ht="15.5" x14ac:dyDescent="0.25">
      <c r="C88" s="63"/>
    </row>
    <row r="89" spans="1:9" ht="15.5" x14ac:dyDescent="0.25">
      <c r="C89" s="63"/>
    </row>
    <row r="90" spans="1:9" ht="15.5" x14ac:dyDescent="0.25">
      <c r="C90" s="63"/>
    </row>
    <row r="91" spans="1:9" ht="15.5" x14ac:dyDescent="0.25">
      <c r="C91" s="63"/>
    </row>
    <row r="92" spans="1:9" ht="15.5" x14ac:dyDescent="0.25">
      <c r="C92" s="63"/>
    </row>
    <row r="93" spans="1:9" ht="15.5" x14ac:dyDescent="0.25">
      <c r="C93" s="63"/>
    </row>
    <row r="94" spans="1:9" ht="15.5" x14ac:dyDescent="0.25">
      <c r="C94" s="63"/>
    </row>
    <row r="95" spans="1:9" ht="15.5" x14ac:dyDescent="0.25">
      <c r="C95" s="63"/>
    </row>
    <row r="96" spans="1:9" s="66" customFormat="1" ht="15.5" x14ac:dyDescent="0.25">
      <c r="A96" s="2"/>
      <c r="B96" s="2"/>
      <c r="C96" s="63"/>
      <c r="E96" s="2"/>
      <c r="F96" s="2"/>
      <c r="G96" s="2"/>
      <c r="H96" s="2"/>
      <c r="I96" s="2"/>
    </row>
    <row r="97" spans="1:9" s="66" customFormat="1" ht="15.5" x14ac:dyDescent="0.25">
      <c r="A97" s="2"/>
      <c r="B97" s="2"/>
      <c r="C97" s="63"/>
      <c r="E97" s="2"/>
      <c r="F97" s="2"/>
      <c r="G97" s="2"/>
      <c r="H97" s="2"/>
      <c r="I97" s="2"/>
    </row>
    <row r="98" spans="1:9" s="66" customFormat="1" ht="15.5" x14ac:dyDescent="0.25">
      <c r="A98" s="2"/>
      <c r="B98" s="2"/>
      <c r="C98" s="63"/>
      <c r="E98" s="2"/>
      <c r="F98" s="2"/>
      <c r="G98" s="2"/>
      <c r="H98" s="2"/>
      <c r="I98" s="2"/>
    </row>
    <row r="99" spans="1:9" s="66" customFormat="1" ht="15.5" x14ac:dyDescent="0.25">
      <c r="A99" s="2"/>
      <c r="B99" s="2"/>
      <c r="C99" s="63"/>
      <c r="E99" s="2"/>
      <c r="F99" s="2"/>
      <c r="G99" s="2"/>
      <c r="H99" s="2"/>
      <c r="I99" s="2"/>
    </row>
    <row r="100" spans="1:9" s="66" customFormat="1" ht="15.5" x14ac:dyDescent="0.25">
      <c r="A100" s="2"/>
      <c r="B100" s="2"/>
      <c r="C100" s="63"/>
      <c r="E100" s="2"/>
      <c r="F100" s="2"/>
      <c r="G100" s="2"/>
      <c r="H100" s="2"/>
      <c r="I100" s="2"/>
    </row>
    <row r="101" spans="1:9" s="66" customFormat="1" ht="15.5" x14ac:dyDescent="0.25">
      <c r="A101" s="2"/>
      <c r="B101" s="2"/>
      <c r="C101" s="63"/>
      <c r="E101" s="2"/>
      <c r="F101" s="2"/>
      <c r="G101" s="2"/>
      <c r="H101" s="2"/>
      <c r="I101" s="2"/>
    </row>
    <row r="102" spans="1:9" s="66" customFormat="1" ht="15.5" x14ac:dyDescent="0.25">
      <c r="A102" s="2"/>
      <c r="B102" s="2"/>
      <c r="C102" s="63"/>
      <c r="E102" s="2"/>
      <c r="F102" s="2"/>
      <c r="G102" s="2"/>
      <c r="H102" s="2"/>
      <c r="I102" s="2"/>
    </row>
    <row r="103" spans="1:9" s="66" customFormat="1" ht="15.5" x14ac:dyDescent="0.25">
      <c r="A103" s="2"/>
      <c r="B103" s="2"/>
      <c r="C103" s="63"/>
      <c r="E103" s="2"/>
      <c r="F103" s="2"/>
      <c r="G103" s="2"/>
      <c r="H103" s="2"/>
      <c r="I103" s="2"/>
    </row>
    <row r="104" spans="1:9" s="66" customFormat="1" ht="15.5" x14ac:dyDescent="0.25">
      <c r="A104" s="2"/>
      <c r="B104" s="2"/>
      <c r="C104" s="63"/>
      <c r="E104" s="2"/>
      <c r="F104" s="2"/>
      <c r="G104" s="2"/>
      <c r="H104" s="2"/>
      <c r="I104" s="2"/>
    </row>
    <row r="105" spans="1:9" s="66" customFormat="1" ht="15.5" x14ac:dyDescent="0.25">
      <c r="A105" s="2"/>
      <c r="B105" s="2"/>
      <c r="C105" s="63"/>
      <c r="E105" s="2"/>
      <c r="F105" s="2"/>
      <c r="G105" s="2"/>
      <c r="H105" s="2"/>
      <c r="I105" s="2"/>
    </row>
    <row r="106" spans="1:9" s="66" customFormat="1" ht="15.5" x14ac:dyDescent="0.25">
      <c r="A106" s="2"/>
      <c r="B106" s="2"/>
      <c r="C106" s="63"/>
      <c r="E106" s="2"/>
      <c r="F106" s="2"/>
      <c r="G106" s="2"/>
      <c r="H106" s="2"/>
      <c r="I106" s="2"/>
    </row>
    <row r="107" spans="1:9" s="66" customFormat="1" ht="15.5" x14ac:dyDescent="0.25">
      <c r="A107" s="2"/>
      <c r="B107" s="2"/>
      <c r="C107" s="63"/>
      <c r="E107" s="2"/>
      <c r="F107" s="2"/>
      <c r="G107" s="2"/>
      <c r="H107" s="2"/>
      <c r="I107" s="2"/>
    </row>
    <row r="108" spans="1:9" s="66" customFormat="1" ht="15.5" x14ac:dyDescent="0.25">
      <c r="A108" s="2"/>
      <c r="B108" s="2"/>
      <c r="C108" s="63"/>
      <c r="E108" s="2"/>
      <c r="F108" s="2"/>
      <c r="G108" s="2"/>
      <c r="H108" s="2"/>
      <c r="I108" s="2"/>
    </row>
    <row r="109" spans="1:9" s="66" customFormat="1" ht="15.5" x14ac:dyDescent="0.25">
      <c r="A109" s="2"/>
      <c r="B109" s="2"/>
      <c r="C109" s="63"/>
      <c r="E109" s="2"/>
      <c r="F109" s="2"/>
      <c r="G109" s="2"/>
      <c r="H109" s="2"/>
      <c r="I109" s="2"/>
    </row>
    <row r="110" spans="1:9" s="66" customFormat="1" ht="15.5" x14ac:dyDescent="0.25">
      <c r="A110" s="2"/>
      <c r="B110" s="2"/>
      <c r="C110" s="63"/>
      <c r="E110" s="2"/>
      <c r="F110" s="2"/>
      <c r="G110" s="2"/>
      <c r="H110" s="2"/>
      <c r="I110" s="2"/>
    </row>
    <row r="111" spans="1:9" s="66" customFormat="1" ht="15.5" x14ac:dyDescent="0.25">
      <c r="A111" s="2"/>
      <c r="B111" s="2"/>
      <c r="C111" s="63"/>
      <c r="E111" s="2"/>
      <c r="F111" s="2"/>
      <c r="G111" s="2"/>
      <c r="H111" s="2"/>
      <c r="I111" s="2"/>
    </row>
    <row r="112" spans="1:9" s="66" customFormat="1" ht="15.5" x14ac:dyDescent="0.25">
      <c r="A112" s="2"/>
      <c r="B112" s="2"/>
      <c r="C112" s="63"/>
      <c r="E112" s="2"/>
      <c r="F112" s="2"/>
      <c r="G112" s="2"/>
      <c r="H112" s="2"/>
      <c r="I112" s="2"/>
    </row>
    <row r="113" spans="1:9" s="66" customFormat="1" ht="15.5" x14ac:dyDescent="0.25">
      <c r="A113" s="2"/>
      <c r="B113" s="2"/>
      <c r="C113" s="63"/>
      <c r="E113" s="2"/>
      <c r="F113" s="2"/>
      <c r="G113" s="2"/>
      <c r="H113" s="2"/>
      <c r="I113" s="2"/>
    </row>
    <row r="114" spans="1:9" s="66" customFormat="1" ht="15.5" x14ac:dyDescent="0.25">
      <c r="A114" s="2"/>
      <c r="B114" s="2"/>
      <c r="C114" s="63"/>
      <c r="E114" s="2"/>
      <c r="F114" s="2"/>
      <c r="G114" s="2"/>
      <c r="H114" s="2"/>
      <c r="I114" s="2"/>
    </row>
    <row r="115" spans="1:9" s="66" customFormat="1" ht="15.5" x14ac:dyDescent="0.25">
      <c r="A115" s="2"/>
      <c r="B115" s="2"/>
      <c r="C115" s="63"/>
      <c r="E115" s="2"/>
      <c r="F115" s="2"/>
      <c r="G115" s="2"/>
      <c r="H115" s="2"/>
      <c r="I115" s="2"/>
    </row>
    <row r="116" spans="1:9" s="66" customFormat="1" ht="15.5" x14ac:dyDescent="0.25">
      <c r="A116" s="2"/>
      <c r="B116" s="2"/>
      <c r="C116" s="63"/>
      <c r="E116" s="2"/>
      <c r="F116" s="2"/>
      <c r="G116" s="2"/>
      <c r="H116" s="2"/>
      <c r="I116" s="2"/>
    </row>
    <row r="117" spans="1:9" s="66" customFormat="1" ht="15.5" x14ac:dyDescent="0.25">
      <c r="A117" s="2"/>
      <c r="B117" s="2"/>
      <c r="C117" s="63"/>
      <c r="E117" s="2"/>
      <c r="F117" s="2"/>
      <c r="G117" s="2"/>
      <c r="H117" s="2"/>
      <c r="I117" s="2"/>
    </row>
    <row r="118" spans="1:9" s="66" customFormat="1" ht="15.5" x14ac:dyDescent="0.25">
      <c r="A118" s="2"/>
      <c r="B118" s="2"/>
      <c r="C118" s="63"/>
      <c r="E118" s="2"/>
      <c r="F118" s="2"/>
      <c r="G118" s="2"/>
      <c r="H118" s="2"/>
      <c r="I118" s="2"/>
    </row>
    <row r="119" spans="1:9" s="66" customFormat="1" ht="15.5" x14ac:dyDescent="0.25">
      <c r="A119" s="2"/>
      <c r="B119" s="2"/>
      <c r="C119" s="63"/>
      <c r="E119" s="2"/>
      <c r="F119" s="2"/>
      <c r="G119" s="2"/>
      <c r="H119" s="2"/>
      <c r="I119" s="2"/>
    </row>
    <row r="120" spans="1:9" s="66" customFormat="1" ht="15.5" x14ac:dyDescent="0.25">
      <c r="A120" s="2"/>
      <c r="B120" s="2"/>
      <c r="C120" s="63"/>
      <c r="E120" s="2"/>
      <c r="F120" s="2"/>
      <c r="G120" s="2"/>
      <c r="H120" s="2"/>
      <c r="I120" s="2"/>
    </row>
    <row r="121" spans="1:9" s="66" customFormat="1" ht="15.5" x14ac:dyDescent="0.25">
      <c r="A121" s="2"/>
      <c r="B121" s="2"/>
      <c r="C121" s="63"/>
      <c r="E121" s="2"/>
      <c r="F121" s="2"/>
      <c r="G121" s="2"/>
      <c r="H121" s="2"/>
      <c r="I121" s="2"/>
    </row>
    <row r="122" spans="1:9" s="66" customFormat="1" ht="15.5" x14ac:dyDescent="0.25">
      <c r="A122" s="2"/>
      <c r="B122" s="2"/>
      <c r="C122" s="63"/>
      <c r="E122" s="2"/>
      <c r="F122" s="2"/>
      <c r="G122" s="2"/>
      <c r="H122" s="2"/>
      <c r="I122" s="2"/>
    </row>
    <row r="123" spans="1:9" s="66" customFormat="1" ht="15.5" x14ac:dyDescent="0.25">
      <c r="A123" s="2"/>
      <c r="B123" s="2"/>
      <c r="C123" s="63"/>
      <c r="E123" s="2"/>
      <c r="F123" s="2"/>
      <c r="G123" s="2"/>
      <c r="H123" s="2"/>
      <c r="I123" s="2"/>
    </row>
    <row r="124" spans="1:9" s="66" customFormat="1" ht="15.5" x14ac:dyDescent="0.25">
      <c r="A124" s="2"/>
      <c r="B124" s="2"/>
      <c r="C124" s="63"/>
      <c r="E124" s="2"/>
      <c r="F124" s="2"/>
      <c r="G124" s="2"/>
      <c r="H124" s="2"/>
      <c r="I124" s="2"/>
    </row>
    <row r="125" spans="1:9" s="66" customFormat="1" ht="15.5" x14ac:dyDescent="0.25">
      <c r="A125" s="2"/>
      <c r="B125" s="2"/>
      <c r="C125" s="63"/>
      <c r="E125" s="2"/>
      <c r="F125" s="2"/>
      <c r="G125" s="2"/>
      <c r="H125" s="2"/>
      <c r="I125" s="2"/>
    </row>
    <row r="126" spans="1:9" s="66" customFormat="1" ht="15.5" x14ac:dyDescent="0.25">
      <c r="A126" s="2"/>
      <c r="B126" s="2"/>
      <c r="C126" s="63"/>
      <c r="E126" s="2"/>
      <c r="F126" s="2"/>
      <c r="G126" s="2"/>
      <c r="H126" s="2"/>
      <c r="I126" s="2"/>
    </row>
    <row r="127" spans="1:9" s="66" customFormat="1" ht="15.5" x14ac:dyDescent="0.25">
      <c r="A127" s="2"/>
      <c r="B127" s="2"/>
      <c r="C127" s="63"/>
      <c r="E127" s="2"/>
      <c r="F127" s="2"/>
      <c r="G127" s="2"/>
      <c r="H127" s="2"/>
      <c r="I127" s="2"/>
    </row>
    <row r="128" spans="1:9" s="66" customFormat="1" x14ac:dyDescent="0.25">
      <c r="A128" s="2"/>
      <c r="B128" s="2"/>
      <c r="E128" s="2"/>
      <c r="F128" s="2"/>
      <c r="G128" s="2"/>
      <c r="H128" s="2"/>
      <c r="I128" s="2"/>
    </row>
    <row r="129" spans="1:9" s="66" customFormat="1" x14ac:dyDescent="0.25">
      <c r="A129" s="2"/>
      <c r="B129" s="2"/>
      <c r="E129" s="2"/>
      <c r="F129" s="2"/>
      <c r="G129" s="2"/>
      <c r="H129" s="2"/>
      <c r="I129" s="2"/>
    </row>
    <row r="130" spans="1:9" s="66" customFormat="1" x14ac:dyDescent="0.25">
      <c r="A130" s="2"/>
      <c r="B130" s="2"/>
      <c r="E130" s="2"/>
      <c r="F130" s="2"/>
      <c r="G130" s="2"/>
      <c r="H130" s="2"/>
      <c r="I130" s="2"/>
    </row>
  </sheetData>
  <mergeCells count="13">
    <mergeCell ref="F6:I6"/>
    <mergeCell ref="D7:D8"/>
    <mergeCell ref="E7:E8"/>
    <mergeCell ref="F7:G7"/>
    <mergeCell ref="H7:I7"/>
    <mergeCell ref="A1:I1"/>
    <mergeCell ref="A2:I2"/>
    <mergeCell ref="A3:I3"/>
    <mergeCell ref="A4:I4"/>
    <mergeCell ref="A6:A8"/>
    <mergeCell ref="B6:B8"/>
    <mergeCell ref="C6:C8"/>
    <mergeCell ref="D6:E6"/>
  </mergeCells>
  <printOptions horizontalCentered="1"/>
  <pageMargins left="0.19685039370078741" right="3.937007874015748E-2" top="0.15748031496062992" bottom="0.15748031496062992" header="0.27559055118110237" footer="0.19685039370078741"/>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W81"/>
  <sheetViews>
    <sheetView tabSelected="1" view="pageBreakPreview" zoomScale="55" zoomScaleNormal="75" zoomScaleSheetLayoutView="55" workbookViewId="0">
      <selection activeCell="A82" sqref="A82:XFD126"/>
    </sheetView>
  </sheetViews>
  <sheetFormatPr defaultColWidth="9.1796875" defaultRowHeight="13" x14ac:dyDescent="0.3"/>
  <cols>
    <col min="1" max="1" width="56.453125" style="68" customWidth="1"/>
    <col min="2" max="2" width="12.453125" style="68" customWidth="1"/>
    <col min="3" max="3" width="14.26953125" style="144" customWidth="1"/>
    <col min="4" max="4" width="16.1796875" style="145" customWidth="1"/>
    <col min="5" max="5" width="15.7265625" style="68" customWidth="1"/>
    <col min="6" max="6" width="12.453125" style="76" customWidth="1"/>
    <col min="7" max="7" width="8.81640625" style="76" customWidth="1"/>
    <col min="8" max="8" width="14.453125" style="68" customWidth="1"/>
    <col min="9" max="9" width="11.7265625" style="68" customWidth="1"/>
    <col min="10" max="10" width="11.26953125" style="2" customWidth="1"/>
    <col min="11" max="11" width="10.54296875" style="2" customWidth="1"/>
    <col min="12" max="12" width="13.26953125" style="68" bestFit="1" customWidth="1"/>
    <col min="13" max="14" width="9.1796875" style="68"/>
    <col min="15" max="15" width="11.1796875" style="68" bestFit="1" customWidth="1"/>
    <col min="16" max="16" width="10.54296875" style="68" customWidth="1"/>
    <col min="17" max="21" width="9.1796875" style="68"/>
    <col min="22" max="22" width="13.453125" style="68" customWidth="1"/>
    <col min="23" max="16384" width="9.1796875" style="68"/>
  </cols>
  <sheetData>
    <row r="1" spans="1:23" ht="17.5" x14ac:dyDescent="0.35">
      <c r="A1" s="67" t="s">
        <v>0</v>
      </c>
      <c r="B1" s="67"/>
      <c r="C1" s="67"/>
      <c r="D1" s="67"/>
      <c r="E1" s="67"/>
      <c r="F1" s="67"/>
      <c r="G1" s="67"/>
      <c r="H1" s="67"/>
      <c r="I1" s="67"/>
    </row>
    <row r="2" spans="1:23" ht="17.25" customHeight="1" x14ac:dyDescent="0.35">
      <c r="A2" s="67" t="s">
        <v>1</v>
      </c>
      <c r="B2" s="67"/>
      <c r="C2" s="67"/>
      <c r="D2" s="67"/>
      <c r="E2" s="67"/>
      <c r="F2" s="67"/>
      <c r="G2" s="67"/>
      <c r="H2" s="67"/>
      <c r="I2" s="67"/>
    </row>
    <row r="3" spans="1:23" ht="17.25" customHeight="1" x14ac:dyDescent="0.35">
      <c r="A3" s="69" t="s">
        <v>155</v>
      </c>
      <c r="B3" s="69"/>
      <c r="C3" s="69"/>
      <c r="D3" s="69"/>
      <c r="E3" s="69"/>
      <c r="F3" s="69"/>
      <c r="G3" s="69"/>
      <c r="H3" s="69"/>
      <c r="I3" s="69"/>
    </row>
    <row r="4" spans="1:23" ht="17.25" customHeight="1" x14ac:dyDescent="0.35">
      <c r="A4" s="70" t="s">
        <v>3</v>
      </c>
      <c r="B4" s="70"/>
      <c r="C4" s="70"/>
      <c r="D4" s="70"/>
      <c r="E4" s="70"/>
      <c r="F4" s="70"/>
      <c r="G4" s="70"/>
      <c r="H4" s="70"/>
      <c r="I4" s="70"/>
    </row>
    <row r="5" spans="1:23" ht="21.65" customHeight="1" x14ac:dyDescent="0.35">
      <c r="A5" s="71"/>
      <c r="B5" s="72"/>
      <c r="C5" s="73"/>
      <c r="D5" s="74"/>
      <c r="E5" s="75"/>
      <c r="H5" s="72"/>
      <c r="I5" s="77" t="s">
        <v>4</v>
      </c>
    </row>
    <row r="6" spans="1:23" ht="65.25" customHeight="1" x14ac:dyDescent="0.3">
      <c r="A6" s="13" t="s">
        <v>75</v>
      </c>
      <c r="B6" s="13" t="s">
        <v>76</v>
      </c>
      <c r="C6" s="78" t="s">
        <v>7</v>
      </c>
      <c r="D6" s="79" t="s">
        <v>8</v>
      </c>
      <c r="E6" s="80"/>
      <c r="F6" s="79" t="s">
        <v>9</v>
      </c>
      <c r="G6" s="80"/>
      <c r="H6" s="80"/>
      <c r="I6" s="81"/>
    </row>
    <row r="7" spans="1:23" ht="81" customHeight="1" x14ac:dyDescent="0.35">
      <c r="A7" s="19"/>
      <c r="B7" s="19"/>
      <c r="C7" s="82"/>
      <c r="D7" s="23" t="s">
        <v>10</v>
      </c>
      <c r="E7" s="23" t="s">
        <v>11</v>
      </c>
      <c r="F7" s="83" t="s">
        <v>12</v>
      </c>
      <c r="G7" s="85"/>
      <c r="H7" s="83" t="s">
        <v>13</v>
      </c>
      <c r="I7" s="84"/>
    </row>
    <row r="8" spans="1:23" s="89" customFormat="1" ht="15" customHeight="1" x14ac:dyDescent="0.35">
      <c r="A8" s="28"/>
      <c r="B8" s="28"/>
      <c r="C8" s="86"/>
      <c r="D8" s="32"/>
      <c r="E8" s="32"/>
      <c r="F8" s="87" t="s">
        <v>14</v>
      </c>
      <c r="G8" s="88" t="s">
        <v>15</v>
      </c>
      <c r="H8" s="87" t="s">
        <v>14</v>
      </c>
      <c r="I8" s="88" t="s">
        <v>15</v>
      </c>
      <c r="J8" s="12"/>
      <c r="K8" s="12"/>
    </row>
    <row r="9" spans="1:23" s="89" customFormat="1" ht="17.5" x14ac:dyDescent="0.35">
      <c r="A9" s="90" t="s">
        <v>77</v>
      </c>
      <c r="B9" s="91"/>
      <c r="C9" s="91"/>
      <c r="D9" s="91"/>
      <c r="E9" s="91"/>
      <c r="F9" s="91"/>
      <c r="G9" s="91"/>
      <c r="H9" s="91"/>
      <c r="I9" s="92"/>
      <c r="J9" s="12"/>
      <c r="K9" s="12"/>
    </row>
    <row r="10" spans="1:23" s="89" customFormat="1" ht="20.25" customHeight="1" x14ac:dyDescent="0.3">
      <c r="A10" s="93" t="s">
        <v>78</v>
      </c>
      <c r="B10" s="94">
        <v>10000000</v>
      </c>
      <c r="C10" s="95">
        <v>2254522.1310000001</v>
      </c>
      <c r="D10" s="95">
        <v>2331049.3594199996</v>
      </c>
      <c r="E10" s="95">
        <v>1931661.0476700009</v>
      </c>
      <c r="F10" s="96">
        <f>D10-C10</f>
        <v>76527.228419999592</v>
      </c>
      <c r="G10" s="96">
        <f>IF(C10=0,0,D10/C10*100)</f>
        <v>103.39438798882207</v>
      </c>
      <c r="H10" s="96">
        <f>D10-E10</f>
        <v>399388.31174999871</v>
      </c>
      <c r="I10" s="96">
        <f>IF(E10=0,0,D10/E10*100)</f>
        <v>120.675900268929</v>
      </c>
      <c r="J10" s="97"/>
      <c r="K10" s="98"/>
      <c r="P10" s="99"/>
      <c r="Q10" s="99"/>
      <c r="R10" s="99"/>
      <c r="S10" s="99"/>
      <c r="T10" s="99"/>
      <c r="U10" s="99"/>
      <c r="V10" s="99"/>
      <c r="W10" s="99"/>
    </row>
    <row r="11" spans="1:23" s="89" customFormat="1" ht="21.75" customHeight="1" x14ac:dyDescent="0.3">
      <c r="A11" s="100" t="s">
        <v>79</v>
      </c>
      <c r="B11" s="101">
        <v>11010000</v>
      </c>
      <c r="C11" s="102">
        <v>1573098.2520000001</v>
      </c>
      <c r="D11" s="103">
        <v>1693140.6496900001</v>
      </c>
      <c r="E11" s="102">
        <v>1289552.6245700005</v>
      </c>
      <c r="F11" s="39">
        <f>D11-C11</f>
        <v>120042.39769000001</v>
      </c>
      <c r="G11" s="39">
        <f>IF(C11=0,0,D11/C11*100)</f>
        <v>107.6309535998391</v>
      </c>
      <c r="H11" s="39">
        <f>D11-E11</f>
        <v>403588.02511999966</v>
      </c>
      <c r="I11" s="39">
        <f>IF(E11=0,0,D11/E11*100)</f>
        <v>131.29674721530463</v>
      </c>
      <c r="J11" s="97"/>
      <c r="K11" s="98"/>
      <c r="R11" s="99"/>
      <c r="S11" s="99"/>
      <c r="T11" s="99"/>
      <c r="U11" s="99"/>
      <c r="V11" s="99"/>
      <c r="W11" s="99"/>
    </row>
    <row r="12" spans="1:23" s="109" customFormat="1" ht="20.25" customHeight="1" x14ac:dyDescent="0.3">
      <c r="A12" s="104" t="s">
        <v>80</v>
      </c>
      <c r="B12" s="105">
        <v>11020000</v>
      </c>
      <c r="C12" s="106">
        <v>21624.654999999999</v>
      </c>
      <c r="D12" s="106">
        <v>24056.004890000004</v>
      </c>
      <c r="E12" s="106">
        <v>19512.475169999998</v>
      </c>
      <c r="F12" s="107">
        <f>D12-C12</f>
        <v>2431.349890000005</v>
      </c>
      <c r="G12" s="107">
        <f>IF(C12=0,0,D12/C12*100)</f>
        <v>111.24341586027617</v>
      </c>
      <c r="H12" s="107">
        <f>D12-E12</f>
        <v>4543.5297200000059</v>
      </c>
      <c r="I12" s="107">
        <f>IF(E12=0,0,D12/E12*100)</f>
        <v>123.28525561424202</v>
      </c>
      <c r="J12" s="108"/>
      <c r="K12" s="98"/>
      <c r="R12" s="99"/>
      <c r="S12" s="99"/>
      <c r="T12" s="99"/>
      <c r="U12" s="99"/>
      <c r="V12" s="99"/>
      <c r="W12" s="99"/>
    </row>
    <row r="13" spans="1:23" ht="35.25" customHeight="1" x14ac:dyDescent="0.3">
      <c r="A13" s="100" t="s">
        <v>81</v>
      </c>
      <c r="B13" s="101">
        <v>11020000</v>
      </c>
      <c r="C13" s="102">
        <v>19079</v>
      </c>
      <c r="D13" s="103">
        <v>20533.147110000002</v>
      </c>
      <c r="E13" s="102">
        <v>15930.312819999999</v>
      </c>
      <c r="F13" s="39">
        <f>D13-C13</f>
        <v>1454.1471100000017</v>
      </c>
      <c r="G13" s="39">
        <f>IF(C13=0,0,D13/C13*100)</f>
        <v>107.62171555112951</v>
      </c>
      <c r="H13" s="39">
        <f>D13-E13</f>
        <v>4602.8342900000025</v>
      </c>
      <c r="I13" s="39">
        <f>IF(E13=0,0,D13/E13*100)</f>
        <v>128.89355872673946</v>
      </c>
      <c r="J13" s="97"/>
      <c r="K13" s="98"/>
      <c r="R13" s="99"/>
      <c r="S13" s="99"/>
      <c r="T13" s="99"/>
      <c r="U13" s="99"/>
      <c r="V13" s="99"/>
      <c r="W13" s="99"/>
    </row>
    <row r="14" spans="1:23" s="89" customFormat="1" ht="33" customHeight="1" x14ac:dyDescent="0.3">
      <c r="A14" s="100" t="s">
        <v>82</v>
      </c>
      <c r="B14" s="101">
        <v>11020200</v>
      </c>
      <c r="C14" s="102">
        <v>2545.6550000000002</v>
      </c>
      <c r="D14" s="103">
        <v>3522.8577800000003</v>
      </c>
      <c r="E14" s="102">
        <v>3582.1623499999996</v>
      </c>
      <c r="F14" s="39">
        <f>D14-C14</f>
        <v>977.20278000000008</v>
      </c>
      <c r="G14" s="39">
        <f>IF(C14=0,0,D14/C14*100)</f>
        <v>138.38708623124501</v>
      </c>
      <c r="H14" s="39">
        <f>D14-E14</f>
        <v>-59.30456999999933</v>
      </c>
      <c r="I14" s="39">
        <f>IF(E14=0,0,D14/E14*100)</f>
        <v>98.344447732805875</v>
      </c>
      <c r="J14" s="97"/>
      <c r="K14" s="98"/>
      <c r="R14" s="99"/>
      <c r="S14" s="99"/>
      <c r="T14" s="99"/>
      <c r="U14" s="99"/>
      <c r="V14" s="99"/>
      <c r="W14" s="99"/>
    </row>
    <row r="15" spans="1:23" s="89" customFormat="1" ht="33" customHeight="1" x14ac:dyDescent="0.3">
      <c r="A15" s="104" t="s">
        <v>83</v>
      </c>
      <c r="B15" s="105">
        <v>13000000</v>
      </c>
      <c r="C15" s="106">
        <v>15035.268000000002</v>
      </c>
      <c r="D15" s="106">
        <v>17037.961789999998</v>
      </c>
      <c r="E15" s="106">
        <v>18743.726169999994</v>
      </c>
      <c r="F15" s="107">
        <f>D15-C15</f>
        <v>2002.6937899999957</v>
      </c>
      <c r="G15" s="107">
        <f>IF(C15=0,0,D15/C15*100)</f>
        <v>113.31997401043996</v>
      </c>
      <c r="H15" s="107">
        <f>D15-E15</f>
        <v>-1705.7643799999969</v>
      </c>
      <c r="I15" s="107">
        <f>IF(E15=0,0,D15/E15*100)</f>
        <v>90.899544922235719</v>
      </c>
      <c r="J15" s="97"/>
      <c r="K15" s="98"/>
      <c r="R15" s="99"/>
      <c r="S15" s="99"/>
      <c r="T15" s="99"/>
      <c r="U15" s="99"/>
      <c r="V15" s="99"/>
      <c r="W15" s="99"/>
    </row>
    <row r="16" spans="1:23" ht="54" customHeight="1" x14ac:dyDescent="0.3">
      <c r="A16" s="100" t="s">
        <v>84</v>
      </c>
      <c r="B16" s="101">
        <v>13010100</v>
      </c>
      <c r="C16" s="102">
        <v>6726.829999999999</v>
      </c>
      <c r="D16" s="103">
        <v>6478.8219599999984</v>
      </c>
      <c r="E16" s="102">
        <v>8564.0488099999966</v>
      </c>
      <c r="F16" s="39">
        <f>D16-C16</f>
        <v>-248.00804000000062</v>
      </c>
      <c r="G16" s="39">
        <f>IF(C16=0,0,D16/C16*100)</f>
        <v>96.313151365502009</v>
      </c>
      <c r="H16" s="39">
        <f>D16-E16</f>
        <v>-2085.2268499999982</v>
      </c>
      <c r="I16" s="39">
        <f>IF(E16=0,0,D16/E16*100)</f>
        <v>75.651389941108945</v>
      </c>
      <c r="J16" s="97"/>
      <c r="K16" s="98"/>
      <c r="R16" s="99"/>
      <c r="S16" s="99"/>
      <c r="T16" s="99"/>
      <c r="U16" s="99"/>
      <c r="V16" s="99"/>
      <c r="W16" s="99"/>
    </row>
    <row r="17" spans="1:23" ht="64.5" customHeight="1" x14ac:dyDescent="0.3">
      <c r="A17" s="100" t="s">
        <v>85</v>
      </c>
      <c r="B17" s="110">
        <v>13010200</v>
      </c>
      <c r="C17" s="102">
        <v>3648.5520000000001</v>
      </c>
      <c r="D17" s="103">
        <v>4321.7390800000003</v>
      </c>
      <c r="E17" s="102">
        <v>4946.2011499999999</v>
      </c>
      <c r="F17" s="39">
        <f>D17-C17</f>
        <v>673.18708000000015</v>
      </c>
      <c r="G17" s="39">
        <f>IF(C17=0,0,D17/C17*100)</f>
        <v>118.45080130418862</v>
      </c>
      <c r="H17" s="39">
        <f>D17-E17</f>
        <v>-624.46206999999958</v>
      </c>
      <c r="I17" s="39">
        <f>IF(E17=0,0,D17/E17*100)</f>
        <v>87.374915595577846</v>
      </c>
      <c r="J17" s="97"/>
      <c r="K17" s="98"/>
      <c r="R17" s="99"/>
      <c r="S17" s="99"/>
      <c r="T17" s="99"/>
      <c r="U17" s="99"/>
      <c r="V17" s="99"/>
      <c r="W17" s="99"/>
    </row>
    <row r="18" spans="1:23" ht="21" customHeight="1" x14ac:dyDescent="0.3">
      <c r="A18" s="100" t="s">
        <v>86</v>
      </c>
      <c r="B18" s="101">
        <v>13020000</v>
      </c>
      <c r="C18" s="102">
        <v>2438.1</v>
      </c>
      <c r="D18" s="103">
        <v>2734.87338</v>
      </c>
      <c r="E18" s="102">
        <v>3462.2082300000002</v>
      </c>
      <c r="F18" s="39">
        <f>D18-C18</f>
        <v>296.77338000000009</v>
      </c>
      <c r="G18" s="39">
        <f>IF(C18=0,0,D18/C18*100)</f>
        <v>112.17232188999631</v>
      </c>
      <c r="H18" s="39">
        <f>D18-E18</f>
        <v>-727.33485000000019</v>
      </c>
      <c r="I18" s="39">
        <f>IF(E18=0,0,D18/E18*100)</f>
        <v>78.992169110521687</v>
      </c>
      <c r="J18" s="97"/>
      <c r="K18" s="98"/>
      <c r="R18" s="99"/>
      <c r="S18" s="99"/>
      <c r="T18" s="99"/>
      <c r="U18" s="99"/>
      <c r="V18" s="99"/>
      <c r="W18" s="99"/>
    </row>
    <row r="19" spans="1:23" ht="45.75" customHeight="1" x14ac:dyDescent="0.3">
      <c r="A19" s="100" t="s">
        <v>87</v>
      </c>
      <c r="B19" s="101">
        <v>13030100</v>
      </c>
      <c r="C19" s="102">
        <v>239.35999999999999</v>
      </c>
      <c r="D19" s="103">
        <v>732.17813000000001</v>
      </c>
      <c r="E19" s="102">
        <v>241.85249999999999</v>
      </c>
      <c r="F19" s="39">
        <f>D19-C19</f>
        <v>492.81813</v>
      </c>
      <c r="G19" s="39">
        <f>IF(C19=0,0,D19/C19*100)</f>
        <v>305.88992730614979</v>
      </c>
      <c r="H19" s="39">
        <f>D19-E19</f>
        <v>490.32563000000005</v>
      </c>
      <c r="I19" s="39">
        <f>IF(E19=0,0,D19/E19*100)</f>
        <v>302.73746601751071</v>
      </c>
      <c r="J19" s="97"/>
      <c r="K19" s="98"/>
      <c r="R19" s="99"/>
      <c r="S19" s="99"/>
      <c r="T19" s="99"/>
      <c r="U19" s="99"/>
      <c r="V19" s="99"/>
      <c r="W19" s="99"/>
    </row>
    <row r="20" spans="1:23" s="112" customFormat="1" ht="30" customHeight="1" x14ac:dyDescent="0.3">
      <c r="A20" s="100" t="s">
        <v>88</v>
      </c>
      <c r="B20" s="110">
        <v>13030700</v>
      </c>
      <c r="C20" s="102">
        <v>102.69999999999999</v>
      </c>
      <c r="D20" s="103">
        <v>123.34689</v>
      </c>
      <c r="E20" s="102">
        <v>108.66968</v>
      </c>
      <c r="F20" s="39">
        <f>D20-C20</f>
        <v>20.646890000000013</v>
      </c>
      <c r="G20" s="39">
        <f>IF(C20=0,0,D20/C20*100)</f>
        <v>120.10407984420644</v>
      </c>
      <c r="H20" s="39">
        <f>D20-E20</f>
        <v>14.677210000000002</v>
      </c>
      <c r="I20" s="39">
        <f>IF(E20=0,0,D20/E20*100)</f>
        <v>113.50626043989456</v>
      </c>
      <c r="J20" s="111"/>
      <c r="K20" s="98"/>
      <c r="R20" s="99"/>
      <c r="S20" s="99"/>
      <c r="T20" s="99"/>
      <c r="U20" s="99"/>
      <c r="V20" s="99"/>
      <c r="W20" s="99"/>
    </row>
    <row r="21" spans="1:23" s="112" customFormat="1" ht="38.25" customHeight="1" x14ac:dyDescent="0.3">
      <c r="A21" s="100" t="s">
        <v>89</v>
      </c>
      <c r="B21" s="110">
        <v>13030800</v>
      </c>
      <c r="C21" s="102">
        <v>598.20000000000005</v>
      </c>
      <c r="D21" s="103">
        <v>1330.7997700000001</v>
      </c>
      <c r="E21" s="102">
        <v>255.69229000000001</v>
      </c>
      <c r="F21" s="39">
        <f>D21-C21</f>
        <v>732.59977000000003</v>
      </c>
      <c r="G21" s="39">
        <f>IF(C21=0,0,D21/C21*100)</f>
        <v>222.46736375794049</v>
      </c>
      <c r="H21" s="39">
        <f>D21-E21</f>
        <v>1075.1074800000001</v>
      </c>
      <c r="I21" s="39">
        <f>IF(E21=0,0,D21/E21*100)</f>
        <v>520.46926014077314</v>
      </c>
      <c r="J21" s="111"/>
      <c r="K21" s="98"/>
      <c r="R21" s="99"/>
      <c r="S21" s="99"/>
      <c r="T21" s="99"/>
      <c r="U21" s="99"/>
      <c r="V21" s="99"/>
      <c r="W21" s="99"/>
    </row>
    <row r="22" spans="1:23" s="112" customFormat="1" ht="39" hidden="1" customHeight="1" x14ac:dyDescent="0.3">
      <c r="A22" s="100" t="s">
        <v>90</v>
      </c>
      <c r="B22" s="110">
        <v>13030900</v>
      </c>
      <c r="C22" s="102">
        <v>0</v>
      </c>
      <c r="D22" s="103">
        <v>0</v>
      </c>
      <c r="E22" s="102">
        <v>0</v>
      </c>
      <c r="F22" s="39">
        <f>D22-C22</f>
        <v>0</v>
      </c>
      <c r="G22" s="39">
        <f>IF(C22=0,0,D22/C22*100)</f>
        <v>0</v>
      </c>
      <c r="H22" s="39">
        <f>D22-E22</f>
        <v>0</v>
      </c>
      <c r="I22" s="39">
        <f>IF(E22=0,0,D22/E22*100)</f>
        <v>0</v>
      </c>
      <c r="J22" s="111"/>
      <c r="K22" s="98"/>
      <c r="R22" s="99"/>
      <c r="S22" s="99"/>
      <c r="T22" s="99"/>
      <c r="U22" s="99"/>
      <c r="V22" s="99"/>
      <c r="W22" s="99"/>
    </row>
    <row r="23" spans="1:23" ht="33.75" customHeight="1" x14ac:dyDescent="0.3">
      <c r="A23" s="100" t="s">
        <v>91</v>
      </c>
      <c r="B23" s="110">
        <v>13040100</v>
      </c>
      <c r="C23" s="102">
        <v>1281.5259999999998</v>
      </c>
      <c r="D23" s="103">
        <v>1316.0332999999998</v>
      </c>
      <c r="E23" s="102">
        <v>1161.7609899999998</v>
      </c>
      <c r="F23" s="39">
        <f>D23-C23</f>
        <v>34.507299999999987</v>
      </c>
      <c r="G23" s="39">
        <f>IF(C23=0,0,D23/C23*100)</f>
        <v>102.69267264183482</v>
      </c>
      <c r="H23" s="39">
        <f>D23-E23</f>
        <v>154.27231000000006</v>
      </c>
      <c r="I23" s="39">
        <f>IF(E23=0,0,D23/E23*100)</f>
        <v>113.27917801750256</v>
      </c>
      <c r="J23" s="97"/>
      <c r="K23" s="98"/>
      <c r="R23" s="99"/>
      <c r="S23" s="99"/>
      <c r="T23" s="99"/>
      <c r="U23" s="99"/>
      <c r="V23" s="99"/>
      <c r="W23" s="99"/>
    </row>
    <row r="24" spans="1:23" ht="33" customHeight="1" x14ac:dyDescent="0.3">
      <c r="A24" s="100" t="s">
        <v>92</v>
      </c>
      <c r="B24" s="110">
        <v>13040200</v>
      </c>
      <c r="C24" s="102">
        <v>0</v>
      </c>
      <c r="D24" s="103">
        <v>0.16928000000000001</v>
      </c>
      <c r="E24" s="102">
        <v>3.2925200000000001</v>
      </c>
      <c r="F24" s="39">
        <f>D24-C24</f>
        <v>0.16928000000000001</v>
      </c>
      <c r="G24" s="39">
        <f>IF(C24=0,0,D24/C24*100)</f>
        <v>0</v>
      </c>
      <c r="H24" s="39">
        <f>D24-E24</f>
        <v>-3.12324</v>
      </c>
      <c r="I24" s="39">
        <f>IF(E24=0,0,D24/E24*100)</f>
        <v>5.1413506979456463</v>
      </c>
      <c r="J24" s="97"/>
      <c r="K24" s="98"/>
      <c r="R24" s="99"/>
      <c r="S24" s="99"/>
      <c r="T24" s="99"/>
      <c r="U24" s="99"/>
      <c r="V24" s="99"/>
      <c r="W24" s="99"/>
    </row>
    <row r="25" spans="1:23" s="113" customFormat="1" ht="21" customHeight="1" x14ac:dyDescent="0.3">
      <c r="A25" s="104" t="s">
        <v>93</v>
      </c>
      <c r="B25" s="105">
        <v>14000000</v>
      </c>
      <c r="C25" s="106">
        <v>123543.219</v>
      </c>
      <c r="D25" s="106">
        <v>89130.860279999994</v>
      </c>
      <c r="E25" s="106">
        <v>120760.45027999999</v>
      </c>
      <c r="F25" s="107">
        <f>D25-C25</f>
        <v>-34412.358720000004</v>
      </c>
      <c r="G25" s="107">
        <f>IF(C25=0,0,D25/C25*100)</f>
        <v>72.145489652491563</v>
      </c>
      <c r="H25" s="107">
        <f>D25-E25</f>
        <v>-31629.589999999997</v>
      </c>
      <c r="I25" s="107">
        <f>IF(E25=0,0,D25/E25*100)</f>
        <v>73.807989348613418</v>
      </c>
      <c r="J25" s="111"/>
      <c r="K25" s="98"/>
      <c r="R25" s="99"/>
      <c r="S25" s="99"/>
      <c r="T25" s="99"/>
      <c r="U25" s="99"/>
      <c r="V25" s="99"/>
      <c r="W25" s="99"/>
    </row>
    <row r="26" spans="1:23" s="112" customFormat="1" ht="32.25" customHeight="1" x14ac:dyDescent="0.3">
      <c r="A26" s="100" t="s">
        <v>94</v>
      </c>
      <c r="B26" s="110" t="s">
        <v>95</v>
      </c>
      <c r="C26" s="102">
        <v>14846.552</v>
      </c>
      <c r="D26" s="103">
        <v>5052.8237599999993</v>
      </c>
      <c r="E26" s="102">
        <v>14918.065680000002</v>
      </c>
      <c r="F26" s="39">
        <f>D26-C26</f>
        <v>-9793.7282400000004</v>
      </c>
      <c r="G26" s="39">
        <f>IF(C26=0,0,D26/C26*100)</f>
        <v>34.033651449845053</v>
      </c>
      <c r="H26" s="39">
        <f>D26-E26</f>
        <v>-9865.2419200000022</v>
      </c>
      <c r="I26" s="39">
        <f>IF(E26=0,0,D26/E26*100)</f>
        <v>33.870502170895385</v>
      </c>
      <c r="J26" s="111"/>
      <c r="K26" s="98"/>
      <c r="R26" s="99"/>
      <c r="S26" s="99"/>
      <c r="T26" s="99"/>
      <c r="U26" s="99"/>
      <c r="V26" s="99"/>
      <c r="W26" s="99"/>
    </row>
    <row r="27" spans="1:23" s="112" customFormat="1" ht="32.25" customHeight="1" x14ac:dyDescent="0.3">
      <c r="A27" s="100" t="s">
        <v>96</v>
      </c>
      <c r="B27" s="110" t="s">
        <v>97</v>
      </c>
      <c r="C27" s="102">
        <v>48629.472000000002</v>
      </c>
      <c r="D27" s="103">
        <v>17113.024389999999</v>
      </c>
      <c r="E27" s="102">
        <v>50664.576459999997</v>
      </c>
      <c r="F27" s="39">
        <f>D27-C27</f>
        <v>-31516.447610000003</v>
      </c>
      <c r="G27" s="39">
        <f>IF(C27=0,0,D27/C27*100)</f>
        <v>35.19064403989416</v>
      </c>
      <c r="H27" s="39">
        <f>D27-E27</f>
        <v>-33551.552069999998</v>
      </c>
      <c r="I27" s="39">
        <f>IF(E27=0,0,D27/E27*100)</f>
        <v>33.777099476023132</v>
      </c>
      <c r="J27" s="111"/>
      <c r="K27" s="98"/>
      <c r="R27" s="99"/>
      <c r="S27" s="99"/>
      <c r="T27" s="99"/>
      <c r="U27" s="99"/>
      <c r="V27" s="99"/>
      <c r="W27" s="99"/>
    </row>
    <row r="28" spans="1:23" s="112" customFormat="1" ht="53.25" customHeight="1" x14ac:dyDescent="0.3">
      <c r="A28" s="114" t="s">
        <v>98</v>
      </c>
      <c r="B28" s="115" t="s">
        <v>99</v>
      </c>
      <c r="C28" s="116">
        <v>63476.024000000005</v>
      </c>
      <c r="D28" s="117">
        <v>22165.848149999998</v>
      </c>
      <c r="E28" s="116">
        <v>65582.642139999996</v>
      </c>
      <c r="F28" s="96">
        <f>D28-C28</f>
        <v>-41310.175850000007</v>
      </c>
      <c r="G28" s="96">
        <f>IF(C28=0,0,D28/C28*100)</f>
        <v>34.920032404676128</v>
      </c>
      <c r="H28" s="96">
        <f>D28-E28</f>
        <v>-43416.793989999998</v>
      </c>
      <c r="I28" s="96">
        <f>IF(E28=0,0,D28/E28*100)</f>
        <v>33.798345761493287</v>
      </c>
      <c r="J28" s="111"/>
      <c r="K28" s="98"/>
      <c r="R28" s="99"/>
      <c r="S28" s="99"/>
      <c r="T28" s="99"/>
      <c r="U28" s="99"/>
      <c r="V28" s="99"/>
      <c r="W28" s="99"/>
    </row>
    <row r="29" spans="1:23" s="112" customFormat="1" ht="49" customHeight="1" x14ac:dyDescent="0.3">
      <c r="A29" s="118" t="s">
        <v>100</v>
      </c>
      <c r="B29" s="119">
        <v>14040000</v>
      </c>
      <c r="C29" s="120">
        <v>60067.195</v>
      </c>
      <c r="D29" s="120">
        <v>66965.012130000003</v>
      </c>
      <c r="E29" s="120">
        <v>55177.808139999994</v>
      </c>
      <c r="F29" s="121">
        <f>D29-C29</f>
        <v>6897.8171300000031</v>
      </c>
      <c r="G29" s="121">
        <f>IF(C29=0,0,D29/C29*100)</f>
        <v>111.4835013188147</v>
      </c>
      <c r="H29" s="121">
        <f>D29-E29</f>
        <v>11787.203990000009</v>
      </c>
      <c r="I29" s="121">
        <f>IF(E29=0,0,D29/E29*100)</f>
        <v>121.36221859355649</v>
      </c>
      <c r="J29" s="111"/>
      <c r="K29" s="98"/>
      <c r="R29" s="99"/>
      <c r="S29" s="99"/>
      <c r="T29" s="99"/>
      <c r="U29" s="99"/>
      <c r="V29" s="99"/>
      <c r="W29" s="99"/>
    </row>
    <row r="30" spans="1:23" s="112" customFormat="1" ht="68.5" customHeight="1" x14ac:dyDescent="0.3">
      <c r="A30" s="122" t="s">
        <v>101</v>
      </c>
      <c r="B30" s="101">
        <v>14040100</v>
      </c>
      <c r="C30" s="102">
        <v>3605.9</v>
      </c>
      <c r="D30" s="123">
        <v>7115.8144500000008</v>
      </c>
      <c r="E30" s="102">
        <v>0</v>
      </c>
      <c r="F30" s="39">
        <f>D30-C30</f>
        <v>3509.9144500000007</v>
      </c>
      <c r="G30" s="39">
        <f>IF(C30=0,0,D30/C30*100)</f>
        <v>197.33809728500515</v>
      </c>
      <c r="H30" s="39">
        <f>D30-E30</f>
        <v>7115.8144500000008</v>
      </c>
      <c r="I30" s="39">
        <f>IF(E30=0,0,D30/E30*100)</f>
        <v>0</v>
      </c>
      <c r="J30" s="111"/>
      <c r="K30" s="98"/>
      <c r="R30" s="99"/>
      <c r="S30" s="99"/>
      <c r="T30" s="99"/>
      <c r="U30" s="99"/>
      <c r="V30" s="99"/>
      <c r="W30" s="99"/>
    </row>
    <row r="31" spans="1:23" s="112" customFormat="1" ht="58.5" customHeight="1" x14ac:dyDescent="0.3">
      <c r="A31" s="124" t="s">
        <v>102</v>
      </c>
      <c r="B31" s="101">
        <v>14040200</v>
      </c>
      <c r="C31" s="102">
        <v>56461.294999999998</v>
      </c>
      <c r="D31" s="103">
        <v>59849.197679999997</v>
      </c>
      <c r="E31" s="102">
        <v>55177.808139999994</v>
      </c>
      <c r="F31" s="39">
        <f>D31-C31</f>
        <v>3387.9026799999992</v>
      </c>
      <c r="G31" s="39">
        <f>IF(C31=0,0,D31/C31*100)</f>
        <v>106.00039846765826</v>
      </c>
      <c r="H31" s="39">
        <f>D31-E31</f>
        <v>4671.3895400000038</v>
      </c>
      <c r="I31" s="39">
        <f>IF(E31=0,0,D31/E31*100)</f>
        <v>108.46606579251483</v>
      </c>
      <c r="J31" s="111"/>
      <c r="K31" s="98"/>
      <c r="R31" s="99"/>
      <c r="S31" s="99"/>
      <c r="T31" s="99"/>
      <c r="U31" s="99"/>
      <c r="V31" s="99"/>
      <c r="W31" s="99"/>
    </row>
    <row r="32" spans="1:23" s="112" customFormat="1" ht="19.5" customHeight="1" x14ac:dyDescent="0.3">
      <c r="A32" s="100" t="s">
        <v>103</v>
      </c>
      <c r="B32" s="101">
        <v>16010000</v>
      </c>
      <c r="C32" s="102">
        <v>0</v>
      </c>
      <c r="D32" s="125">
        <v>3.15E-2</v>
      </c>
      <c r="E32" s="102">
        <v>0</v>
      </c>
      <c r="F32" s="39">
        <f>D32-C32</f>
        <v>3.15E-2</v>
      </c>
      <c r="G32" s="39">
        <f>IF(C32=0,0,D32/C32*100)</f>
        <v>0</v>
      </c>
      <c r="H32" s="39">
        <f>D32-E32</f>
        <v>3.15E-2</v>
      </c>
      <c r="I32" s="39">
        <f>IF(E32=0,0,D32/E32*100)</f>
        <v>0</v>
      </c>
      <c r="J32" s="111"/>
      <c r="K32" s="98"/>
      <c r="R32" s="99"/>
      <c r="S32" s="99"/>
      <c r="T32" s="99"/>
      <c r="U32" s="99"/>
      <c r="V32" s="99"/>
      <c r="W32" s="99"/>
    </row>
    <row r="33" spans="1:23" s="112" customFormat="1" ht="69" customHeight="1" x14ac:dyDescent="0.3">
      <c r="A33" s="104" t="s">
        <v>104</v>
      </c>
      <c r="B33" s="105">
        <v>18000000</v>
      </c>
      <c r="C33" s="106">
        <v>521220.73700000008</v>
      </c>
      <c r="D33" s="126">
        <v>507683.88627000002</v>
      </c>
      <c r="E33" s="106">
        <v>483091.71707999997</v>
      </c>
      <c r="F33" s="107">
        <f>D33-C33</f>
        <v>-13536.850730000064</v>
      </c>
      <c r="G33" s="107">
        <f>IF(C33=0,0,D33/C33*100)</f>
        <v>97.402856454270335</v>
      </c>
      <c r="H33" s="107">
        <f>D33-E33</f>
        <v>24592.169190000044</v>
      </c>
      <c r="I33" s="107">
        <f>IF(E33=0,0,D33/E33*100)</f>
        <v>105.09057976374446</v>
      </c>
      <c r="J33" s="111"/>
      <c r="K33" s="98"/>
      <c r="R33" s="99"/>
      <c r="S33" s="99"/>
      <c r="T33" s="99"/>
      <c r="U33" s="99"/>
      <c r="V33" s="99"/>
      <c r="W33" s="99"/>
    </row>
    <row r="34" spans="1:23" s="112" customFormat="1" ht="20.25" customHeight="1" x14ac:dyDescent="0.3">
      <c r="A34" s="100" t="s">
        <v>105</v>
      </c>
      <c r="B34" s="101">
        <v>18010000</v>
      </c>
      <c r="C34" s="102">
        <v>214502.22400000002</v>
      </c>
      <c r="D34" s="103">
        <v>195654.42654999995</v>
      </c>
      <c r="E34" s="102">
        <v>210916.73028999998</v>
      </c>
      <c r="F34" s="39">
        <f>D34-C34</f>
        <v>-18847.797450000071</v>
      </c>
      <c r="G34" s="39">
        <f>IF(C34=0,0,D34/C34*100)</f>
        <v>91.213239145716244</v>
      </c>
      <c r="H34" s="39">
        <f>D34-E34</f>
        <v>-15262.303740000032</v>
      </c>
      <c r="I34" s="39">
        <f>IF(E34=0,0,D34/E34*100)</f>
        <v>92.763824984857706</v>
      </c>
      <c r="J34" s="111"/>
      <c r="K34" s="98"/>
      <c r="R34" s="99"/>
      <c r="S34" s="99"/>
      <c r="T34" s="99"/>
      <c r="U34" s="99"/>
      <c r="V34" s="99"/>
      <c r="W34" s="99"/>
    </row>
    <row r="35" spans="1:23" s="130" customFormat="1" ht="33" customHeight="1" x14ac:dyDescent="0.35">
      <c r="A35" s="127" t="s">
        <v>106</v>
      </c>
      <c r="B35" s="128" t="s">
        <v>107</v>
      </c>
      <c r="C35" s="129">
        <v>30108.402999999998</v>
      </c>
      <c r="D35" s="46">
        <v>34377.259200000008</v>
      </c>
      <c r="E35" s="129">
        <v>26975.406320000002</v>
      </c>
      <c r="F35" s="43">
        <f>D35-C35</f>
        <v>4268.8562000000093</v>
      </c>
      <c r="G35" s="43">
        <f>IF(C35=0,0,D35/C35*100)</f>
        <v>114.17828836687222</v>
      </c>
      <c r="H35" s="43">
        <f>D35-E35</f>
        <v>7401.8528800000058</v>
      </c>
      <c r="I35" s="43">
        <f>IF(E35=0,0,D35/E35*100)</f>
        <v>127.43926372116276</v>
      </c>
      <c r="J35" s="111"/>
      <c r="K35" s="98"/>
      <c r="R35" s="99"/>
      <c r="S35" s="99"/>
      <c r="T35" s="99"/>
      <c r="U35" s="99"/>
      <c r="V35" s="99"/>
      <c r="W35" s="99"/>
    </row>
    <row r="36" spans="1:23" s="130" customFormat="1" ht="35.25" customHeight="1" x14ac:dyDescent="0.35">
      <c r="A36" s="127" t="s">
        <v>108</v>
      </c>
      <c r="B36" s="128" t="s">
        <v>109</v>
      </c>
      <c r="C36" s="129">
        <v>184097.92100000003</v>
      </c>
      <c r="D36" s="46">
        <v>160787.90734999994</v>
      </c>
      <c r="E36" s="129">
        <v>183250.61597999997</v>
      </c>
      <c r="F36" s="43">
        <f>D36-C36</f>
        <v>-23310.013650000095</v>
      </c>
      <c r="G36" s="43">
        <f>IF(C36=0,0,D36/C36*100)</f>
        <v>87.338252641103921</v>
      </c>
      <c r="H36" s="43">
        <f>D36-E36</f>
        <v>-22462.708630000037</v>
      </c>
      <c r="I36" s="43">
        <f>IF(E36=0,0,D36/E36*100)</f>
        <v>87.742082879300327</v>
      </c>
      <c r="J36" s="111"/>
      <c r="K36" s="98"/>
      <c r="R36" s="99"/>
      <c r="S36" s="99"/>
      <c r="T36" s="99"/>
      <c r="U36" s="99"/>
      <c r="V36" s="99"/>
      <c r="W36" s="99"/>
    </row>
    <row r="37" spans="1:23" s="130" customFormat="1" ht="38.5" customHeight="1" x14ac:dyDescent="0.35">
      <c r="A37" s="127" t="s">
        <v>110</v>
      </c>
      <c r="B37" s="128" t="s">
        <v>111</v>
      </c>
      <c r="C37" s="129">
        <v>295.89999999999998</v>
      </c>
      <c r="D37" s="46">
        <v>489.26</v>
      </c>
      <c r="E37" s="129">
        <v>690.70799</v>
      </c>
      <c r="F37" s="43">
        <f>D37-C37</f>
        <v>193.36</v>
      </c>
      <c r="G37" s="43">
        <f>IF(C37=0,0,D37/C37*100)</f>
        <v>165.34640081108483</v>
      </c>
      <c r="H37" s="43">
        <f>D37-E37</f>
        <v>-201.44799</v>
      </c>
      <c r="I37" s="43">
        <f>IF(E37=0,0,D37/E37*100)</f>
        <v>70.834564980202416</v>
      </c>
      <c r="J37" s="111"/>
      <c r="K37" s="98"/>
      <c r="R37" s="99"/>
      <c r="S37" s="99"/>
      <c r="T37" s="99"/>
      <c r="U37" s="99"/>
      <c r="V37" s="99"/>
      <c r="W37" s="99"/>
    </row>
    <row r="38" spans="1:23" s="112" customFormat="1" ht="20.25" customHeight="1" x14ac:dyDescent="0.3">
      <c r="A38" s="100" t="s">
        <v>112</v>
      </c>
      <c r="B38" s="101">
        <v>18020000</v>
      </c>
      <c r="C38" s="102">
        <v>1205.3499999999999</v>
      </c>
      <c r="D38" s="103">
        <v>1243.6513300000001</v>
      </c>
      <c r="E38" s="102">
        <v>790.30061999999998</v>
      </c>
      <c r="F38" s="39">
        <f>D38-C38</f>
        <v>38.301330000000235</v>
      </c>
      <c r="G38" s="39">
        <f>IF(C38=0,0,D38/C38*100)</f>
        <v>103.1776106525076</v>
      </c>
      <c r="H38" s="39">
        <f>D38-E38</f>
        <v>453.35071000000016</v>
      </c>
      <c r="I38" s="39">
        <f>IF(E38=0,0,D38/E38*100)</f>
        <v>157.36433687727592</v>
      </c>
      <c r="J38" s="111"/>
      <c r="K38" s="98"/>
      <c r="R38" s="99"/>
      <c r="S38" s="99"/>
      <c r="T38" s="99"/>
      <c r="U38" s="99"/>
      <c r="V38" s="99"/>
      <c r="W38" s="99"/>
    </row>
    <row r="39" spans="1:23" s="112" customFormat="1" ht="17.25" customHeight="1" x14ac:dyDescent="0.3">
      <c r="A39" s="100" t="s">
        <v>113</v>
      </c>
      <c r="B39" s="101">
        <v>18030000</v>
      </c>
      <c r="C39" s="102">
        <v>475.69500000000005</v>
      </c>
      <c r="D39" s="103">
        <v>783.57536000000005</v>
      </c>
      <c r="E39" s="102">
        <v>385.72185000000002</v>
      </c>
      <c r="F39" s="39">
        <f>D39-C39</f>
        <v>307.88036</v>
      </c>
      <c r="G39" s="39">
        <f>IF(C39=0,0,D39/C39*100)</f>
        <v>164.72221906894123</v>
      </c>
      <c r="H39" s="39">
        <f>D39-E39</f>
        <v>397.85351000000003</v>
      </c>
      <c r="I39" s="39">
        <f>IF(E39=0,0,D39/E39*100)</f>
        <v>203.14518350464201</v>
      </c>
      <c r="J39" s="111"/>
      <c r="K39" s="98"/>
      <c r="R39" s="99"/>
      <c r="S39" s="99"/>
      <c r="T39" s="99"/>
      <c r="U39" s="99"/>
      <c r="V39" s="99"/>
      <c r="W39" s="99"/>
    </row>
    <row r="40" spans="1:23" s="112" customFormat="1" ht="35.25" hidden="1" customHeight="1" x14ac:dyDescent="0.3">
      <c r="A40" s="100" t="s">
        <v>114</v>
      </c>
      <c r="B40" s="101">
        <v>18040000</v>
      </c>
      <c r="C40" s="102">
        <v>0</v>
      </c>
      <c r="D40" s="103">
        <v>0</v>
      </c>
      <c r="E40" s="102">
        <v>0</v>
      </c>
      <c r="F40" s="39">
        <f>D40-C40</f>
        <v>0</v>
      </c>
      <c r="G40" s="39">
        <f>IF(C40=0,0,D40/C40*100)</f>
        <v>0</v>
      </c>
      <c r="H40" s="39">
        <f>D40-E40</f>
        <v>0</v>
      </c>
      <c r="I40" s="39">
        <f>IF(E40=0,0,D40/E40*100)</f>
        <v>0</v>
      </c>
      <c r="J40" s="111"/>
      <c r="K40" s="98"/>
      <c r="R40" s="99"/>
      <c r="S40" s="99"/>
      <c r="T40" s="99"/>
      <c r="U40" s="99"/>
      <c r="V40" s="99"/>
      <c r="W40" s="99"/>
    </row>
    <row r="41" spans="1:23" s="112" customFormat="1" ht="21" customHeight="1" x14ac:dyDescent="0.3">
      <c r="A41" s="100" t="s">
        <v>115</v>
      </c>
      <c r="B41" s="101">
        <v>18050000</v>
      </c>
      <c r="C41" s="102">
        <v>305037.46800000005</v>
      </c>
      <c r="D41" s="103">
        <v>310002.23303000006</v>
      </c>
      <c r="E41" s="102">
        <v>270998.96431999997</v>
      </c>
      <c r="F41" s="39">
        <f>D41-C41</f>
        <v>4964.7650300000096</v>
      </c>
      <c r="G41" s="39">
        <f>IF(C41=0,0,D41/C41*100)</f>
        <v>101.62759187012398</v>
      </c>
      <c r="H41" s="39">
        <f>D41-E41</f>
        <v>39003.268710000091</v>
      </c>
      <c r="I41" s="39">
        <f>IF(E41=0,0,D41/E41*100)</f>
        <v>114.39240508090813</v>
      </c>
      <c r="J41" s="111"/>
      <c r="K41" s="98"/>
      <c r="R41" s="99"/>
      <c r="S41" s="99"/>
      <c r="T41" s="99"/>
      <c r="U41" s="99"/>
      <c r="V41" s="99"/>
      <c r="W41" s="99"/>
    </row>
    <row r="42" spans="1:23" s="112" customFormat="1" ht="27" hidden="1" customHeight="1" x14ac:dyDescent="0.3">
      <c r="A42" s="122" t="s">
        <v>116</v>
      </c>
      <c r="B42" s="101">
        <v>19090100</v>
      </c>
      <c r="C42" s="102">
        <v>0</v>
      </c>
      <c r="D42" s="103">
        <v>0</v>
      </c>
      <c r="E42" s="102">
        <v>0</v>
      </c>
      <c r="F42" s="39">
        <f>D42-C42</f>
        <v>0</v>
      </c>
      <c r="G42" s="39">
        <f>IF(C42=0,0,D42/C42*100)</f>
        <v>0</v>
      </c>
      <c r="H42" s="39">
        <f>D42-E42</f>
        <v>0</v>
      </c>
      <c r="I42" s="39">
        <f>IF(E42=0,0,D42/E42*100)</f>
        <v>0</v>
      </c>
      <c r="J42" s="111"/>
      <c r="K42" s="98"/>
      <c r="R42" s="99"/>
      <c r="S42" s="99"/>
      <c r="T42" s="99"/>
      <c r="U42" s="99"/>
      <c r="V42" s="99"/>
      <c r="W42" s="99"/>
    </row>
    <row r="43" spans="1:23" s="112" customFormat="1" ht="20.25" customHeight="1" x14ac:dyDescent="0.3">
      <c r="A43" s="100" t="s">
        <v>117</v>
      </c>
      <c r="B43" s="101">
        <v>19090500</v>
      </c>
      <c r="C43" s="102">
        <v>0</v>
      </c>
      <c r="D43" s="103">
        <v>-3.5000000000000003E-2</v>
      </c>
      <c r="E43" s="102">
        <v>5.4399999999999997E-2</v>
      </c>
      <c r="F43" s="39">
        <f>D43-C43</f>
        <v>-3.5000000000000003E-2</v>
      </c>
      <c r="G43" s="39">
        <f>IF(C43=0,0,D43/C43*100)</f>
        <v>0</v>
      </c>
      <c r="H43" s="39">
        <f>D43-E43</f>
        <v>-8.9400000000000007E-2</v>
      </c>
      <c r="I43" s="39">
        <f>IF(E43=0,0,D43/E43*100)</f>
        <v>-64.338235294117652</v>
      </c>
      <c r="J43" s="111"/>
      <c r="K43" s="98"/>
      <c r="R43" s="99"/>
      <c r="S43" s="99"/>
      <c r="T43" s="99"/>
      <c r="U43" s="99"/>
      <c r="V43" s="99"/>
      <c r="W43" s="99"/>
    </row>
    <row r="44" spans="1:23" s="113" customFormat="1" ht="20.25" customHeight="1" x14ac:dyDescent="0.3">
      <c r="A44" s="93" t="s">
        <v>118</v>
      </c>
      <c r="B44" s="94">
        <v>20000000</v>
      </c>
      <c r="C44" s="95">
        <v>72444.212</v>
      </c>
      <c r="D44" s="95">
        <v>86868.484959999987</v>
      </c>
      <c r="E44" s="95">
        <v>75600.254429999986</v>
      </c>
      <c r="F44" s="131">
        <f>D44-C44</f>
        <v>14424.272959999988</v>
      </c>
      <c r="G44" s="131">
        <f>IF(C44=0,0,D44/C44*100)</f>
        <v>119.91087011892681</v>
      </c>
      <c r="H44" s="131">
        <f>D44-E44</f>
        <v>11268.230530000001</v>
      </c>
      <c r="I44" s="131">
        <f>IF(E44=0,0,D44/E44*100)</f>
        <v>114.90501667614561</v>
      </c>
      <c r="J44" s="111"/>
      <c r="K44" s="98"/>
      <c r="R44" s="99"/>
      <c r="S44" s="99"/>
      <c r="T44" s="99"/>
      <c r="U44" s="99"/>
      <c r="V44" s="99"/>
      <c r="W44" s="99"/>
    </row>
    <row r="45" spans="1:23" ht="53.25" customHeight="1" x14ac:dyDescent="0.3">
      <c r="A45" s="132" t="s">
        <v>119</v>
      </c>
      <c r="B45" s="101">
        <v>21010300</v>
      </c>
      <c r="C45" s="102">
        <v>1404.8880000000001</v>
      </c>
      <c r="D45" s="103">
        <v>2251.63472</v>
      </c>
      <c r="E45" s="102">
        <v>1449.6757299999999</v>
      </c>
      <c r="F45" s="39">
        <f>D45-C45</f>
        <v>846.74671999999987</v>
      </c>
      <c r="G45" s="39">
        <f>IF(C45=0,0,D45/C45*100)</f>
        <v>160.27147502149637</v>
      </c>
      <c r="H45" s="39">
        <f>D45-E45</f>
        <v>801.95899000000009</v>
      </c>
      <c r="I45" s="39">
        <f>IF(E45=0,0,D45/E45*100)</f>
        <v>155.31988798626023</v>
      </c>
      <c r="J45" s="111"/>
      <c r="K45" s="98"/>
      <c r="R45" s="99"/>
      <c r="S45" s="99"/>
      <c r="T45" s="99"/>
      <c r="U45" s="99"/>
      <c r="V45" s="99"/>
      <c r="W45" s="99"/>
    </row>
    <row r="46" spans="1:23" ht="33" customHeight="1" x14ac:dyDescent="0.3">
      <c r="A46" s="132" t="s">
        <v>120</v>
      </c>
      <c r="B46" s="101">
        <v>21050000</v>
      </c>
      <c r="C46" s="102">
        <v>5149.8</v>
      </c>
      <c r="D46" s="103">
        <v>2019.3862900000001</v>
      </c>
      <c r="E46" s="102">
        <v>9379.811889999999</v>
      </c>
      <c r="F46" s="39">
        <f>D46-C46</f>
        <v>-3130.4137099999998</v>
      </c>
      <c r="G46" s="39">
        <f>IF(C46=0,0,D46/C46*100)</f>
        <v>39.212907103188478</v>
      </c>
      <c r="H46" s="39">
        <f>D46-E46</f>
        <v>-7360.4255999999987</v>
      </c>
      <c r="I46" s="39">
        <f>IF(E46=0,0,D46/E46*100)</f>
        <v>21.529070238102616</v>
      </c>
      <c r="J46" s="111"/>
      <c r="K46" s="98"/>
      <c r="R46" s="99"/>
      <c r="S46" s="99"/>
      <c r="T46" s="99"/>
      <c r="U46" s="99"/>
      <c r="V46" s="99"/>
      <c r="W46" s="99"/>
    </row>
    <row r="47" spans="1:23" ht="18" customHeight="1" x14ac:dyDescent="0.3">
      <c r="A47" s="100" t="s">
        <v>121</v>
      </c>
      <c r="B47" s="101">
        <v>21080500</v>
      </c>
      <c r="C47" s="102">
        <v>5.2</v>
      </c>
      <c r="D47" s="103">
        <v>20.771339999999999</v>
      </c>
      <c r="E47" s="102">
        <v>422.4665</v>
      </c>
      <c r="F47" s="39">
        <f>D47-C47</f>
        <v>15.571339999999999</v>
      </c>
      <c r="G47" s="39">
        <f>IF(C47=0,0,D47/C47*100)</f>
        <v>399.44884615384615</v>
      </c>
      <c r="H47" s="39">
        <f>D47-E47</f>
        <v>-401.69515999999999</v>
      </c>
      <c r="I47" s="39">
        <f>IF(E47=0,0,D47/E47*100)</f>
        <v>4.9166833346549366</v>
      </c>
      <c r="J47" s="111"/>
      <c r="K47" s="98"/>
      <c r="R47" s="99"/>
      <c r="S47" s="99"/>
      <c r="T47" s="99"/>
      <c r="U47" s="99"/>
      <c r="V47" s="99"/>
      <c r="W47" s="99"/>
    </row>
    <row r="48" spans="1:23" ht="32.5" customHeight="1" x14ac:dyDescent="0.3">
      <c r="A48" s="100" t="s">
        <v>122</v>
      </c>
      <c r="B48" s="101">
        <v>21080600</v>
      </c>
      <c r="C48" s="102">
        <v>0</v>
      </c>
      <c r="D48" s="103">
        <v>0</v>
      </c>
      <c r="E48" s="102">
        <v>0</v>
      </c>
      <c r="F48" s="39">
        <f>D48-C48</f>
        <v>0</v>
      </c>
      <c r="G48" s="39">
        <f>IF(C48=0,0,D48/C48*100)</f>
        <v>0</v>
      </c>
      <c r="H48" s="39">
        <f>D48-E48</f>
        <v>0</v>
      </c>
      <c r="I48" s="39">
        <f>IF(E48=0,0,D48/E48*100)</f>
        <v>0</v>
      </c>
      <c r="J48" s="111"/>
      <c r="K48" s="98"/>
      <c r="R48" s="99"/>
      <c r="S48" s="99"/>
      <c r="T48" s="99"/>
      <c r="U48" s="99"/>
      <c r="V48" s="99"/>
      <c r="W48" s="99"/>
    </row>
    <row r="49" spans="1:23" ht="78" customHeight="1" x14ac:dyDescent="0.3">
      <c r="A49" s="100" t="s">
        <v>123</v>
      </c>
      <c r="B49" s="101">
        <v>21080900</v>
      </c>
      <c r="C49" s="102">
        <v>0</v>
      </c>
      <c r="D49" s="103">
        <v>22.251999999999999</v>
      </c>
      <c r="E49" s="102">
        <v>51.988730000000004</v>
      </c>
      <c r="F49" s="39">
        <f>D49-C49</f>
        <v>22.251999999999999</v>
      </c>
      <c r="G49" s="39">
        <f>IF(C49=0,0,D49/C49*100)</f>
        <v>0</v>
      </c>
      <c r="H49" s="39">
        <f>D49-E49</f>
        <v>-29.736730000000005</v>
      </c>
      <c r="I49" s="39">
        <f>IF(E49=0,0,D49/E49*100)</f>
        <v>42.801584112556696</v>
      </c>
      <c r="J49" s="111"/>
      <c r="K49" s="98"/>
      <c r="R49" s="99"/>
      <c r="S49" s="99"/>
      <c r="T49" s="99"/>
      <c r="U49" s="99"/>
      <c r="V49" s="99"/>
      <c r="W49" s="99"/>
    </row>
    <row r="50" spans="1:23" ht="19.5" customHeight="1" x14ac:dyDescent="0.3">
      <c r="A50" s="100" t="s">
        <v>124</v>
      </c>
      <c r="B50" s="101">
        <v>21081100</v>
      </c>
      <c r="C50" s="102">
        <v>3933.6329999999998</v>
      </c>
      <c r="D50" s="103">
        <v>5510.16435</v>
      </c>
      <c r="E50" s="102">
        <v>2945.5961099999995</v>
      </c>
      <c r="F50" s="39">
        <f>D50-C50</f>
        <v>1576.5313500000002</v>
      </c>
      <c r="G50" s="39">
        <f>IF(C50=0,0,D50/C50*100)</f>
        <v>140.07825208909932</v>
      </c>
      <c r="H50" s="39">
        <f>D50-E50</f>
        <v>2564.5682400000005</v>
      </c>
      <c r="I50" s="39">
        <f>IF(E50=0,0,D50/E50*100)</f>
        <v>187.06449031805656</v>
      </c>
      <c r="J50" s="111"/>
      <c r="K50" s="98"/>
      <c r="R50" s="99"/>
      <c r="S50" s="99"/>
      <c r="T50" s="99"/>
      <c r="U50" s="99"/>
      <c r="V50" s="99"/>
      <c r="W50" s="99"/>
    </row>
    <row r="51" spans="1:23" ht="51" customHeight="1" x14ac:dyDescent="0.3">
      <c r="A51" s="100" t="s">
        <v>125</v>
      </c>
      <c r="B51" s="101">
        <v>21081500</v>
      </c>
      <c r="C51" s="102">
        <v>962.19999999999993</v>
      </c>
      <c r="D51" s="103">
        <v>1176.27908</v>
      </c>
      <c r="E51" s="102">
        <v>2116.50452</v>
      </c>
      <c r="F51" s="39">
        <f>D51-C51</f>
        <v>214.07908000000009</v>
      </c>
      <c r="G51" s="39">
        <f>IF(C51=0,0,D51/C51*100)</f>
        <v>122.24891706505925</v>
      </c>
      <c r="H51" s="39">
        <f>D51-E51</f>
        <v>-940.22543999999994</v>
      </c>
      <c r="I51" s="39">
        <f>IF(E51=0,0,D51/E51*100)</f>
        <v>55.57649742226868</v>
      </c>
      <c r="J51" s="111"/>
      <c r="K51" s="98"/>
      <c r="R51" s="99"/>
      <c r="S51" s="99"/>
      <c r="T51" s="99"/>
      <c r="U51" s="99"/>
      <c r="V51" s="99"/>
      <c r="W51" s="99"/>
    </row>
    <row r="52" spans="1:23" ht="20.25" customHeight="1" x14ac:dyDescent="0.3">
      <c r="A52" s="100" t="s">
        <v>126</v>
      </c>
      <c r="B52" s="101">
        <v>21081700</v>
      </c>
      <c r="C52" s="102">
        <v>96</v>
      </c>
      <c r="D52" s="103">
        <v>109.13564000000001</v>
      </c>
      <c r="E52" s="102">
        <v>75.423029999999997</v>
      </c>
      <c r="F52" s="39">
        <f>D52-C52</f>
        <v>13.135640000000009</v>
      </c>
      <c r="G52" s="39">
        <f>IF(C52=0,0,D52/C52*100)</f>
        <v>113.68295833333335</v>
      </c>
      <c r="H52" s="39">
        <f>D52-E52</f>
        <v>33.712610000000012</v>
      </c>
      <c r="I52" s="39">
        <f>IF(E52=0,0,D52/E52*100)</f>
        <v>144.69803188760781</v>
      </c>
      <c r="J52" s="111"/>
      <c r="K52" s="98"/>
      <c r="R52" s="99"/>
      <c r="S52" s="99"/>
      <c r="T52" s="99"/>
      <c r="U52" s="99"/>
      <c r="V52" s="99"/>
      <c r="W52" s="99"/>
    </row>
    <row r="53" spans="1:23" ht="59.5" customHeight="1" x14ac:dyDescent="0.3">
      <c r="A53" s="124" t="s">
        <v>127</v>
      </c>
      <c r="B53" s="101">
        <v>21082400</v>
      </c>
      <c r="C53" s="102">
        <v>5</v>
      </c>
      <c r="D53" s="103">
        <v>235.93754999999999</v>
      </c>
      <c r="E53" s="102">
        <v>97.372489999999999</v>
      </c>
      <c r="F53" s="39">
        <f>D53-C53</f>
        <v>230.93754999999999</v>
      </c>
      <c r="G53" s="39">
        <f>IF(C53=0,0,D53/C53*100)</f>
        <v>4718.7509999999993</v>
      </c>
      <c r="H53" s="39">
        <f>D53-E53</f>
        <v>138.56505999999999</v>
      </c>
      <c r="I53" s="39">
        <f>IF(E53=0,0,D53/E53*100)</f>
        <v>242.30411484804381</v>
      </c>
      <c r="J53" s="111"/>
      <c r="K53" s="98"/>
      <c r="R53" s="99"/>
      <c r="S53" s="99"/>
      <c r="T53" s="99"/>
      <c r="U53" s="99"/>
      <c r="V53" s="99"/>
      <c r="W53" s="99"/>
    </row>
    <row r="54" spans="1:23" ht="19.5" customHeight="1" x14ac:dyDescent="0.3">
      <c r="A54" s="133" t="s">
        <v>128</v>
      </c>
      <c r="B54" s="105">
        <v>22010000</v>
      </c>
      <c r="C54" s="106">
        <v>36302.49</v>
      </c>
      <c r="D54" s="126">
        <v>43771.781109999989</v>
      </c>
      <c r="E54" s="106">
        <v>34840.780760000001</v>
      </c>
      <c r="F54" s="107">
        <f>D54-C54</f>
        <v>7469.291109999991</v>
      </c>
      <c r="G54" s="107">
        <f>IF(C54=0,0,D54/C54*100)</f>
        <v>120.57514817854089</v>
      </c>
      <c r="H54" s="107">
        <f>D54-E54</f>
        <v>8931.0003499999875</v>
      </c>
      <c r="I54" s="107">
        <f>IF(E54=0,0,D54/E54*100)</f>
        <v>125.63375491359106</v>
      </c>
      <c r="J54" s="111"/>
      <c r="K54" s="98"/>
      <c r="R54" s="99"/>
      <c r="S54" s="99"/>
      <c r="T54" s="99"/>
      <c r="U54" s="99"/>
      <c r="V54" s="99"/>
      <c r="W54" s="99"/>
    </row>
    <row r="55" spans="1:23" ht="53.25" customHeight="1" x14ac:dyDescent="0.3">
      <c r="A55" s="100" t="s">
        <v>129</v>
      </c>
      <c r="B55" s="101">
        <v>22010200</v>
      </c>
      <c r="C55" s="102">
        <v>100</v>
      </c>
      <c r="D55" s="103">
        <v>129.54804999999999</v>
      </c>
      <c r="E55" s="102">
        <v>50.136800000000001</v>
      </c>
      <c r="F55" s="39">
        <f>D55-C55</f>
        <v>29.548049999999989</v>
      </c>
      <c r="G55" s="39">
        <f>IF(C55=0,0,D55/C55*100)</f>
        <v>129.54804999999999</v>
      </c>
      <c r="H55" s="39">
        <f>D55-E55</f>
        <v>79.411249999999995</v>
      </c>
      <c r="I55" s="39">
        <f>IF(E55=0,0,D55/E55*100)</f>
        <v>258.38914729300632</v>
      </c>
      <c r="J55" s="111"/>
      <c r="K55" s="98"/>
      <c r="R55" s="99"/>
      <c r="S55" s="99"/>
      <c r="T55" s="99"/>
      <c r="U55" s="99"/>
      <c r="V55" s="99"/>
      <c r="W55" s="99"/>
    </row>
    <row r="56" spans="1:23" ht="50.25" customHeight="1" x14ac:dyDescent="0.3">
      <c r="A56" s="100" t="s">
        <v>130</v>
      </c>
      <c r="B56" s="101">
        <v>22010300</v>
      </c>
      <c r="C56" s="102">
        <v>530.99800000000005</v>
      </c>
      <c r="D56" s="103">
        <v>429.06729999999993</v>
      </c>
      <c r="E56" s="102">
        <v>746.18538000000001</v>
      </c>
      <c r="F56" s="39">
        <f>D56-C56</f>
        <v>-101.93070000000012</v>
      </c>
      <c r="G56" s="39">
        <f>IF(C56=0,0,D56/C56*100)</f>
        <v>80.803938997886988</v>
      </c>
      <c r="H56" s="39">
        <f>D56-E56</f>
        <v>-317.11808000000008</v>
      </c>
      <c r="I56" s="39">
        <f>IF(E56=0,0,D56/E56*100)</f>
        <v>57.50143483111394</v>
      </c>
      <c r="J56" s="111"/>
      <c r="K56" s="98"/>
      <c r="R56" s="99"/>
      <c r="S56" s="99"/>
      <c r="T56" s="99"/>
      <c r="U56" s="99"/>
      <c r="V56" s="99"/>
      <c r="W56" s="99"/>
    </row>
    <row r="57" spans="1:23" ht="64.5" customHeight="1" x14ac:dyDescent="0.3">
      <c r="A57" s="124" t="s">
        <v>131</v>
      </c>
      <c r="B57" s="101">
        <v>22010500</v>
      </c>
      <c r="C57" s="102">
        <v>0</v>
      </c>
      <c r="D57" s="103">
        <v>4.68</v>
      </c>
      <c r="E57" s="102">
        <v>3.9</v>
      </c>
      <c r="F57" s="39">
        <f>D57-C57</f>
        <v>4.68</v>
      </c>
      <c r="G57" s="39">
        <f>IF(C57=0,0,D57/C57*100)</f>
        <v>0</v>
      </c>
      <c r="H57" s="39">
        <f>D57-E57</f>
        <v>0.7799999999999998</v>
      </c>
      <c r="I57" s="39">
        <f>IF(E57=0,0,D57/E57*100)</f>
        <v>120</v>
      </c>
      <c r="J57" s="111"/>
      <c r="K57" s="98"/>
      <c r="R57" s="99"/>
      <c r="S57" s="99"/>
      <c r="T57" s="99"/>
      <c r="U57" s="99"/>
      <c r="V57" s="99"/>
      <c r="W57" s="99"/>
    </row>
    <row r="58" spans="1:23" ht="61" customHeight="1" x14ac:dyDescent="0.3">
      <c r="A58" s="100" t="s">
        <v>132</v>
      </c>
      <c r="B58" s="101">
        <v>22010600</v>
      </c>
      <c r="C58" s="102">
        <v>0</v>
      </c>
      <c r="D58" s="103">
        <v>0</v>
      </c>
      <c r="E58" s="102">
        <v>0</v>
      </c>
      <c r="F58" s="39">
        <f>D58-C58</f>
        <v>0</v>
      </c>
      <c r="G58" s="39">
        <f>IF(C58=0,0,D58/C58*100)</f>
        <v>0</v>
      </c>
      <c r="H58" s="39">
        <f>D58-E58</f>
        <v>0</v>
      </c>
      <c r="I58" s="39">
        <f>IF(E58=0,0,D58/E58*100)</f>
        <v>0</v>
      </c>
      <c r="J58" s="111"/>
      <c r="K58" s="98"/>
      <c r="R58" s="99"/>
      <c r="S58" s="99"/>
      <c r="T58" s="99"/>
      <c r="U58" s="99"/>
      <c r="V58" s="99"/>
      <c r="W58" s="99"/>
    </row>
    <row r="59" spans="1:23" ht="51" customHeight="1" x14ac:dyDescent="0.3">
      <c r="A59" s="100" t="s">
        <v>133</v>
      </c>
      <c r="B59" s="101">
        <v>22010900</v>
      </c>
      <c r="C59" s="102">
        <v>0</v>
      </c>
      <c r="D59" s="103">
        <v>1.98186</v>
      </c>
      <c r="E59" s="102">
        <v>4.5290499999999998</v>
      </c>
      <c r="F59" s="39">
        <f>D59-C59</f>
        <v>1.98186</v>
      </c>
      <c r="G59" s="39">
        <f>IF(C59=0,0,D59/C59*100)</f>
        <v>0</v>
      </c>
      <c r="H59" s="39">
        <f>D59-E59</f>
        <v>-2.5471899999999996</v>
      </c>
      <c r="I59" s="39">
        <f>IF(E59=0,0,D59/E59*100)</f>
        <v>43.758845674037602</v>
      </c>
      <c r="J59" s="111"/>
      <c r="K59" s="98"/>
      <c r="R59" s="99"/>
      <c r="S59" s="99"/>
      <c r="T59" s="99"/>
      <c r="U59" s="99"/>
      <c r="V59" s="99"/>
      <c r="W59" s="99"/>
    </row>
    <row r="60" spans="1:23" ht="51.75" customHeight="1" x14ac:dyDescent="0.3">
      <c r="A60" s="100" t="s">
        <v>134</v>
      </c>
      <c r="B60" s="101">
        <v>22011000</v>
      </c>
      <c r="C60" s="102">
        <v>34</v>
      </c>
      <c r="D60" s="103">
        <v>1007.84</v>
      </c>
      <c r="E60" s="102">
        <v>1035.8399999999999</v>
      </c>
      <c r="F60" s="39">
        <f>D60-C60</f>
        <v>973.84</v>
      </c>
      <c r="G60" s="39">
        <f>IF(C60=0,0,D60/C60*100)</f>
        <v>2964.2352941176473</v>
      </c>
      <c r="H60" s="39">
        <f>D60-E60</f>
        <v>-27.999999999999886</v>
      </c>
      <c r="I60" s="39">
        <f>IF(E60=0,0,D60/E60*100)</f>
        <v>97.296879827000311</v>
      </c>
      <c r="J60" s="111"/>
      <c r="K60" s="98"/>
      <c r="R60" s="99"/>
      <c r="S60" s="99"/>
      <c r="T60" s="99"/>
      <c r="U60" s="99"/>
      <c r="V60" s="99"/>
      <c r="W60" s="99"/>
    </row>
    <row r="61" spans="1:23" ht="52.5" customHeight="1" x14ac:dyDescent="0.3">
      <c r="A61" s="100" t="s">
        <v>135</v>
      </c>
      <c r="B61" s="101">
        <v>22011100</v>
      </c>
      <c r="C61" s="102">
        <v>6290</v>
      </c>
      <c r="D61" s="103">
        <v>6247.5874899999999</v>
      </c>
      <c r="E61" s="102">
        <v>6495.3959500000001</v>
      </c>
      <c r="F61" s="39">
        <f>D61-C61</f>
        <v>-42.412510000000111</v>
      </c>
      <c r="G61" s="39">
        <f>IF(C61=0,0,D61/C61*100)</f>
        <v>99.32571526232114</v>
      </c>
      <c r="H61" s="39">
        <f>D61-E61</f>
        <v>-247.8084600000002</v>
      </c>
      <c r="I61" s="39">
        <f>IF(E61=0,0,D61/E61*100)</f>
        <v>96.184859831370247</v>
      </c>
      <c r="J61" s="111"/>
      <c r="K61" s="98"/>
      <c r="R61" s="99"/>
      <c r="S61" s="99"/>
      <c r="T61" s="99"/>
      <c r="U61" s="99"/>
      <c r="V61" s="99"/>
      <c r="W61" s="99"/>
    </row>
    <row r="62" spans="1:23" ht="32.25" customHeight="1" x14ac:dyDescent="0.3">
      <c r="A62" s="100" t="s">
        <v>136</v>
      </c>
      <c r="B62" s="101">
        <v>22011800</v>
      </c>
      <c r="C62" s="102">
        <v>206</v>
      </c>
      <c r="D62" s="103">
        <v>357.81200000000001</v>
      </c>
      <c r="E62" s="102">
        <v>185.87700000000001</v>
      </c>
      <c r="F62" s="39">
        <f>D62-C62</f>
        <v>151.81200000000001</v>
      </c>
      <c r="G62" s="39">
        <f>IF(C62=0,0,D62/C62*100)</f>
        <v>173.69514563106796</v>
      </c>
      <c r="H62" s="39">
        <f>D62-E62</f>
        <v>171.935</v>
      </c>
      <c r="I62" s="39">
        <f>IF(E62=0,0,D62/E62*100)</f>
        <v>192.49934096203404</v>
      </c>
      <c r="J62" s="111"/>
      <c r="K62" s="98"/>
      <c r="R62" s="99"/>
      <c r="S62" s="99"/>
      <c r="T62" s="99"/>
      <c r="U62" s="99"/>
      <c r="V62" s="99"/>
      <c r="W62" s="99"/>
    </row>
    <row r="63" spans="1:23" ht="17.25" customHeight="1" x14ac:dyDescent="0.3">
      <c r="A63" s="100" t="s">
        <v>137</v>
      </c>
      <c r="B63" s="101">
        <v>22012500</v>
      </c>
      <c r="C63" s="102">
        <v>24228.951999999997</v>
      </c>
      <c r="D63" s="103">
        <v>32176.696459999992</v>
      </c>
      <c r="E63" s="102">
        <v>21175.899420000002</v>
      </c>
      <c r="F63" s="39">
        <f>D63-C63</f>
        <v>7947.7444599999944</v>
      </c>
      <c r="G63" s="39">
        <f>IF(C63=0,0,D63/C63*100)</f>
        <v>132.80267532826016</v>
      </c>
      <c r="H63" s="39">
        <f>D63-E63</f>
        <v>11000.79703999999</v>
      </c>
      <c r="I63" s="39">
        <f>IF(E63=0,0,D63/E63*100)</f>
        <v>151.9496094206514</v>
      </c>
      <c r="J63" s="111"/>
      <c r="K63" s="98"/>
      <c r="R63" s="99"/>
      <c r="S63" s="99"/>
      <c r="T63" s="99"/>
      <c r="U63" s="99"/>
      <c r="V63" s="99"/>
      <c r="W63" s="99"/>
    </row>
    <row r="64" spans="1:23" ht="30" customHeight="1" x14ac:dyDescent="0.3">
      <c r="A64" s="100" t="s">
        <v>138</v>
      </c>
      <c r="B64" s="101">
        <v>22012600</v>
      </c>
      <c r="C64" s="102">
        <v>4223.54</v>
      </c>
      <c r="D64" s="103">
        <v>2579.0329500000003</v>
      </c>
      <c r="E64" s="102">
        <v>4411.2041600000002</v>
      </c>
      <c r="F64" s="39">
        <f>D64-C64</f>
        <v>-1644.5070499999997</v>
      </c>
      <c r="G64" s="39">
        <f>IF(C64=0,0,D64/C64*100)</f>
        <v>61.063301164426051</v>
      </c>
      <c r="H64" s="39">
        <f>D64-E64</f>
        <v>-1832.17121</v>
      </c>
      <c r="I64" s="39">
        <f>IF(E64=0,0,D64/E64*100)</f>
        <v>58.46550865603102</v>
      </c>
      <c r="J64" s="111"/>
      <c r="K64" s="98"/>
      <c r="R64" s="99"/>
      <c r="S64" s="99"/>
      <c r="T64" s="99"/>
      <c r="U64" s="99"/>
      <c r="V64" s="99"/>
      <c r="W64" s="99"/>
    </row>
    <row r="65" spans="1:23" ht="90" customHeight="1" x14ac:dyDescent="0.3">
      <c r="A65" s="124" t="s">
        <v>139</v>
      </c>
      <c r="B65" s="101">
        <v>22012900</v>
      </c>
      <c r="C65" s="102">
        <v>27.5</v>
      </c>
      <c r="D65" s="103">
        <v>21.434999999999999</v>
      </c>
      <c r="E65" s="102">
        <v>54.652999999999999</v>
      </c>
      <c r="F65" s="39">
        <f>D65-C65</f>
        <v>-6.0650000000000013</v>
      </c>
      <c r="G65" s="39">
        <f>IF(C65=0,0,D65/C65*100)</f>
        <v>77.945454545454538</v>
      </c>
      <c r="H65" s="39">
        <f>D65-E65</f>
        <v>-33.218000000000004</v>
      </c>
      <c r="I65" s="39">
        <f>IF(E65=0,0,D65/E65*100)</f>
        <v>39.220170896382633</v>
      </c>
      <c r="J65" s="111"/>
      <c r="K65" s="98"/>
      <c r="R65" s="99"/>
      <c r="S65" s="99"/>
      <c r="T65" s="99"/>
      <c r="U65" s="99"/>
      <c r="V65" s="99"/>
      <c r="W65" s="99"/>
    </row>
    <row r="66" spans="1:23" ht="33.75" hidden="1" customHeight="1" x14ac:dyDescent="0.3">
      <c r="A66" s="100" t="s">
        <v>140</v>
      </c>
      <c r="B66" s="101">
        <v>22013100</v>
      </c>
      <c r="C66" s="102">
        <v>0</v>
      </c>
      <c r="D66" s="103">
        <v>0</v>
      </c>
      <c r="E66" s="102">
        <v>0</v>
      </c>
      <c r="F66" s="39">
        <f>D66-C66</f>
        <v>0</v>
      </c>
      <c r="G66" s="39">
        <f>IF(C66=0,0,D66/C66*100)</f>
        <v>0</v>
      </c>
      <c r="H66" s="39">
        <f>D66-E66</f>
        <v>0</v>
      </c>
      <c r="I66" s="39">
        <f>IF(E66=0,0,D66/E66*100)</f>
        <v>0</v>
      </c>
      <c r="J66" s="111"/>
      <c r="K66" s="98"/>
      <c r="R66" s="99"/>
      <c r="S66" s="99"/>
      <c r="T66" s="99"/>
      <c r="U66" s="99"/>
      <c r="V66" s="99"/>
      <c r="W66" s="99"/>
    </row>
    <row r="67" spans="1:23" ht="20.5" customHeight="1" x14ac:dyDescent="0.3">
      <c r="A67" s="100" t="s">
        <v>141</v>
      </c>
      <c r="B67" s="101">
        <v>22013200</v>
      </c>
      <c r="C67" s="102">
        <v>155</v>
      </c>
      <c r="D67" s="103">
        <v>320.77999999999997</v>
      </c>
      <c r="E67" s="102">
        <v>165</v>
      </c>
      <c r="F67" s="39">
        <f>D67-C67</f>
        <v>165.77999999999997</v>
      </c>
      <c r="G67" s="39">
        <f>IF(C67=0,0,D67/C67*100)</f>
        <v>206.9548387096774</v>
      </c>
      <c r="H67" s="39">
        <f>D67-E67</f>
        <v>155.77999999999997</v>
      </c>
      <c r="I67" s="39">
        <f>IF(E67=0,0,D67/E67*100)</f>
        <v>194.41212121212118</v>
      </c>
      <c r="J67" s="111"/>
      <c r="K67" s="98"/>
      <c r="R67" s="99"/>
      <c r="S67" s="99"/>
      <c r="T67" s="99"/>
      <c r="U67" s="99"/>
      <c r="V67" s="99"/>
      <c r="W67" s="99"/>
    </row>
    <row r="68" spans="1:23" ht="20.5" customHeight="1" x14ac:dyDescent="0.3">
      <c r="A68" s="100" t="s">
        <v>142</v>
      </c>
      <c r="B68" s="101">
        <v>22013300</v>
      </c>
      <c r="C68" s="102">
        <v>316</v>
      </c>
      <c r="D68" s="103">
        <v>295.56</v>
      </c>
      <c r="E68" s="102">
        <v>320</v>
      </c>
      <c r="F68" s="39">
        <f>D68-C68</f>
        <v>-20.439999999999998</v>
      </c>
      <c r="G68" s="39">
        <f>IF(C68=0,0,D68/C68*100)</f>
        <v>93.531645569620252</v>
      </c>
      <c r="H68" s="39">
        <f>D68-E68</f>
        <v>-24.439999999999998</v>
      </c>
      <c r="I68" s="39">
        <f>IF(E68=0,0,D68/E68*100)</f>
        <v>92.362499999999997</v>
      </c>
      <c r="J68" s="111"/>
      <c r="K68" s="98"/>
      <c r="R68" s="99"/>
      <c r="S68" s="99"/>
      <c r="T68" s="99"/>
      <c r="U68" s="99"/>
      <c r="V68" s="99"/>
      <c r="W68" s="99"/>
    </row>
    <row r="69" spans="1:23" ht="17.149999999999999" customHeight="1" x14ac:dyDescent="0.3">
      <c r="A69" s="100" t="s">
        <v>143</v>
      </c>
      <c r="B69" s="101">
        <v>22013400</v>
      </c>
      <c r="C69" s="102">
        <v>190.5</v>
      </c>
      <c r="D69" s="103">
        <v>199.76</v>
      </c>
      <c r="E69" s="102">
        <v>192.16</v>
      </c>
      <c r="F69" s="39">
        <f>D69-C69</f>
        <v>9.2599999999999909</v>
      </c>
      <c r="G69" s="39">
        <f>IF(C69=0,0,D69/C69*100)</f>
        <v>104.86089238845145</v>
      </c>
      <c r="H69" s="39">
        <f>D69-E69</f>
        <v>7.5999999999999943</v>
      </c>
      <c r="I69" s="39">
        <f>IF(E69=0,0,D69/E69*100)</f>
        <v>103.95503746877601</v>
      </c>
      <c r="J69" s="111"/>
      <c r="K69" s="98"/>
      <c r="R69" s="99"/>
      <c r="S69" s="99"/>
      <c r="T69" s="99"/>
      <c r="U69" s="99"/>
      <c r="V69" s="99"/>
      <c r="W69" s="99"/>
    </row>
    <row r="70" spans="1:23" ht="46.5" customHeight="1" x14ac:dyDescent="0.3">
      <c r="A70" s="134" t="s">
        <v>144</v>
      </c>
      <c r="B70" s="101">
        <v>22080400</v>
      </c>
      <c r="C70" s="102">
        <v>22823.040000000001</v>
      </c>
      <c r="D70" s="103">
        <v>25209.989079999999</v>
      </c>
      <c r="E70" s="102">
        <v>20918.289189999996</v>
      </c>
      <c r="F70" s="39">
        <f>D70-C70</f>
        <v>2386.9490799999985</v>
      </c>
      <c r="G70" s="39">
        <f>IF(C70=0,0,D70/C70*100)</f>
        <v>110.45850631642409</v>
      </c>
      <c r="H70" s="39">
        <f>D70-E70</f>
        <v>4291.6998900000035</v>
      </c>
      <c r="I70" s="39">
        <f>IF(E70=0,0,D70/E70*100)</f>
        <v>120.51649564177387</v>
      </c>
      <c r="J70" s="111"/>
      <c r="K70" s="98"/>
      <c r="R70" s="99"/>
      <c r="S70" s="99"/>
      <c r="T70" s="99"/>
      <c r="U70" s="99"/>
      <c r="V70" s="99"/>
      <c r="W70" s="99"/>
    </row>
    <row r="71" spans="1:23" ht="18.75" customHeight="1" x14ac:dyDescent="0.3">
      <c r="A71" s="100" t="s">
        <v>145</v>
      </c>
      <c r="B71" s="101">
        <v>22090000</v>
      </c>
      <c r="C71" s="102">
        <v>368.09199999999998</v>
      </c>
      <c r="D71" s="103">
        <v>296.31032000000005</v>
      </c>
      <c r="E71" s="102">
        <v>511.22780000000017</v>
      </c>
      <c r="F71" s="39">
        <f>D71-C71</f>
        <v>-71.781679999999938</v>
      </c>
      <c r="G71" s="39">
        <f>IF(C71=0,0,D71/C71*100)</f>
        <v>80.498983949664776</v>
      </c>
      <c r="H71" s="39">
        <f>D71-E71</f>
        <v>-214.91748000000013</v>
      </c>
      <c r="I71" s="39">
        <f>IF(E71=0,0,D71/E71*100)</f>
        <v>57.960525620868033</v>
      </c>
      <c r="J71" s="111"/>
      <c r="K71" s="98"/>
      <c r="R71" s="99"/>
      <c r="S71" s="99"/>
      <c r="T71" s="99"/>
      <c r="U71" s="99"/>
      <c r="V71" s="99"/>
      <c r="W71" s="99"/>
    </row>
    <row r="72" spans="1:23" ht="53.5" customHeight="1" x14ac:dyDescent="0.3">
      <c r="A72" s="100" t="s">
        <v>146</v>
      </c>
      <c r="B72" s="101">
        <v>22130000</v>
      </c>
      <c r="C72" s="102">
        <v>25.299999999999997</v>
      </c>
      <c r="D72" s="103">
        <v>30.875129999999999</v>
      </c>
      <c r="E72" s="102">
        <v>59.58428</v>
      </c>
      <c r="F72" s="39">
        <f>D72-C72</f>
        <v>5.5751300000000015</v>
      </c>
      <c r="G72" s="39">
        <f>IF(C72=0,0,D72/C72*100)</f>
        <v>122.03608695652176</v>
      </c>
      <c r="H72" s="39">
        <f>D72-E72</f>
        <v>-28.709150000000001</v>
      </c>
      <c r="I72" s="39">
        <f>IF(E72=0,0,D72/E72*100)</f>
        <v>51.817576716543357</v>
      </c>
      <c r="J72" s="111"/>
      <c r="K72" s="98"/>
      <c r="R72" s="99"/>
      <c r="S72" s="99"/>
      <c r="T72" s="99"/>
      <c r="U72" s="99"/>
      <c r="V72" s="99"/>
      <c r="W72" s="99"/>
    </row>
    <row r="73" spans="1:23" ht="15.5" x14ac:dyDescent="0.3">
      <c r="A73" s="134" t="s">
        <v>121</v>
      </c>
      <c r="B73" s="101">
        <v>24060300</v>
      </c>
      <c r="C73" s="102">
        <v>1345.269</v>
      </c>
      <c r="D73" s="103">
        <v>3617.3785199999998</v>
      </c>
      <c r="E73" s="102">
        <v>1850.9750900000001</v>
      </c>
      <c r="F73" s="39">
        <f>D73-C73</f>
        <v>2272.10952</v>
      </c>
      <c r="G73" s="39">
        <f>IF(C73=0,0,D73/C73*100)</f>
        <v>268.89629657711578</v>
      </c>
      <c r="H73" s="39">
        <f>D73-E73</f>
        <v>1766.4034299999996</v>
      </c>
      <c r="I73" s="39">
        <f>IF(E73=0,0,D73/E73*100)</f>
        <v>195.43096714499814</v>
      </c>
      <c r="J73" s="111"/>
      <c r="K73" s="98"/>
      <c r="R73" s="99"/>
      <c r="S73" s="99"/>
      <c r="T73" s="99"/>
      <c r="U73" s="99"/>
      <c r="V73" s="99"/>
      <c r="W73" s="99"/>
    </row>
    <row r="74" spans="1:23" ht="18.75" customHeight="1" x14ac:dyDescent="0.3">
      <c r="A74" s="134" t="s">
        <v>147</v>
      </c>
      <c r="B74" s="101">
        <v>24060600</v>
      </c>
      <c r="C74" s="102">
        <v>0</v>
      </c>
      <c r="D74" s="103">
        <v>0</v>
      </c>
      <c r="E74" s="102">
        <v>0</v>
      </c>
      <c r="F74" s="39">
        <f>D74-C74</f>
        <v>0</v>
      </c>
      <c r="G74" s="39">
        <f>IF(C74=0,0,D74/C74*100)</f>
        <v>0</v>
      </c>
      <c r="H74" s="39">
        <f>D74-E74</f>
        <v>0</v>
      </c>
      <c r="I74" s="39">
        <f>IF(E74=0,0,D74/E74*100)</f>
        <v>0</v>
      </c>
      <c r="J74" s="111"/>
      <c r="K74" s="98"/>
      <c r="R74" s="99"/>
      <c r="S74" s="99"/>
      <c r="T74" s="99"/>
      <c r="U74" s="99"/>
      <c r="V74" s="99"/>
      <c r="W74" s="99"/>
    </row>
    <row r="75" spans="1:23" ht="61.5" customHeight="1" x14ac:dyDescent="0.3">
      <c r="A75" s="134" t="s">
        <v>148</v>
      </c>
      <c r="B75" s="101">
        <v>24061900</v>
      </c>
      <c r="C75" s="102">
        <v>0</v>
      </c>
      <c r="D75" s="103">
        <v>0</v>
      </c>
      <c r="E75" s="102">
        <v>100.45</v>
      </c>
      <c r="F75" s="39">
        <f>D75-C75</f>
        <v>0</v>
      </c>
      <c r="G75" s="39">
        <f>IF(C75=0,0,D75/C75*100)</f>
        <v>0</v>
      </c>
      <c r="H75" s="39">
        <f>D75-E75</f>
        <v>-100.45</v>
      </c>
      <c r="I75" s="39">
        <f>IF(E75=0,0,D75/E75*100)</f>
        <v>0</v>
      </c>
      <c r="J75" s="111"/>
      <c r="K75" s="98"/>
      <c r="R75" s="99"/>
      <c r="S75" s="99"/>
      <c r="T75" s="99"/>
      <c r="U75" s="99"/>
      <c r="V75" s="99"/>
      <c r="W75" s="99"/>
    </row>
    <row r="76" spans="1:23" ht="69" customHeight="1" x14ac:dyDescent="0.3">
      <c r="A76" s="134" t="s">
        <v>149</v>
      </c>
      <c r="B76" s="101">
        <v>24062000</v>
      </c>
      <c r="C76" s="102">
        <v>11.3</v>
      </c>
      <c r="D76" s="103">
        <v>0</v>
      </c>
      <c r="E76" s="102">
        <v>86.7</v>
      </c>
      <c r="F76" s="39">
        <f>D76-C76</f>
        <v>-11.3</v>
      </c>
      <c r="G76" s="39">
        <f>IF(C76=0,0,D76/C76*100)</f>
        <v>0</v>
      </c>
      <c r="H76" s="39">
        <f>D76-E76</f>
        <v>-86.7</v>
      </c>
      <c r="I76" s="39">
        <f>IF(E76=0,0,D76/E76*100)</f>
        <v>0</v>
      </c>
      <c r="J76" s="111"/>
      <c r="K76" s="98"/>
      <c r="R76" s="99"/>
      <c r="S76" s="99"/>
      <c r="T76" s="99"/>
      <c r="U76" s="99"/>
      <c r="V76" s="99"/>
      <c r="W76" s="99"/>
    </row>
    <row r="77" spans="1:23" ht="112" customHeight="1" x14ac:dyDescent="0.3">
      <c r="A77" s="135" t="s">
        <v>150</v>
      </c>
      <c r="B77" s="101">
        <v>24062200</v>
      </c>
      <c r="C77" s="102">
        <v>12</v>
      </c>
      <c r="D77" s="103">
        <v>2596.5898300000003</v>
      </c>
      <c r="E77" s="102">
        <v>693.40831000000003</v>
      </c>
      <c r="F77" s="39">
        <f>D77-C77</f>
        <v>2584.5898300000003</v>
      </c>
      <c r="G77" s="39">
        <f>IF(C77=0,0,D77/C77*100)</f>
        <v>21638.248583333338</v>
      </c>
      <c r="H77" s="39">
        <f>D77-E77</f>
        <v>1903.1815200000003</v>
      </c>
      <c r="I77" s="39">
        <f>IF(E77=0,0,D77/E77*100)</f>
        <v>374.46765384164496</v>
      </c>
      <c r="J77" s="111"/>
      <c r="K77" s="98"/>
      <c r="R77" s="99"/>
      <c r="S77" s="99"/>
      <c r="T77" s="99"/>
      <c r="U77" s="99"/>
      <c r="V77" s="99"/>
      <c r="W77" s="99"/>
    </row>
    <row r="78" spans="1:23" ht="18.75" customHeight="1" x14ac:dyDescent="0.3">
      <c r="A78" s="136" t="s">
        <v>151</v>
      </c>
      <c r="B78" s="94">
        <v>30000000</v>
      </c>
      <c r="C78" s="95">
        <v>7.08</v>
      </c>
      <c r="D78" s="137">
        <v>27.756290000000003</v>
      </c>
      <c r="E78" s="95">
        <v>53.74821</v>
      </c>
      <c r="F78" s="131">
        <f>D78-C78</f>
        <v>20.676290000000002</v>
      </c>
      <c r="G78" s="131">
        <f>IF(C78=0,0,D78/C78*100)</f>
        <v>392.03799435028253</v>
      </c>
      <c r="H78" s="131">
        <f>D78-E78</f>
        <v>-25.991919999999997</v>
      </c>
      <c r="I78" s="131">
        <f>IF(E78=0,0,D78/E78*100)</f>
        <v>51.641329078680023</v>
      </c>
      <c r="J78" s="111"/>
      <c r="K78" s="98"/>
      <c r="R78" s="99"/>
      <c r="S78" s="99"/>
      <c r="T78" s="99"/>
      <c r="U78" s="99"/>
      <c r="V78" s="99"/>
      <c r="W78" s="99"/>
    </row>
    <row r="79" spans="1:23" ht="68.150000000000006" customHeight="1" x14ac:dyDescent="0.3">
      <c r="A79" s="134" t="s">
        <v>152</v>
      </c>
      <c r="B79" s="101">
        <v>31010200</v>
      </c>
      <c r="C79" s="102">
        <v>7.08</v>
      </c>
      <c r="D79" s="103">
        <v>27.756290000000003</v>
      </c>
      <c r="E79" s="102">
        <v>53.74821</v>
      </c>
      <c r="F79" s="39">
        <f>D79-C79</f>
        <v>20.676290000000002</v>
      </c>
      <c r="G79" s="39">
        <f>IF(C79=0,0,D79/C79*100)</f>
        <v>392.03799435028253</v>
      </c>
      <c r="H79" s="39">
        <f>D79-E79</f>
        <v>-25.991919999999997</v>
      </c>
      <c r="I79" s="39">
        <f>IF(E79=0,0,D79/E79*100)</f>
        <v>51.641329078680023</v>
      </c>
      <c r="J79" s="111"/>
      <c r="K79" s="98"/>
      <c r="R79" s="99"/>
      <c r="S79" s="99"/>
      <c r="T79" s="99"/>
      <c r="U79" s="99"/>
      <c r="V79" s="99"/>
      <c r="W79" s="99"/>
    </row>
    <row r="80" spans="1:23" ht="30" customHeight="1" x14ac:dyDescent="0.3">
      <c r="A80" s="134" t="s">
        <v>153</v>
      </c>
      <c r="B80" s="101">
        <v>31020000</v>
      </c>
      <c r="C80" s="102">
        <v>0</v>
      </c>
      <c r="D80" s="103">
        <v>0</v>
      </c>
      <c r="E80" s="102">
        <v>0</v>
      </c>
      <c r="F80" s="39">
        <f>D80-C80</f>
        <v>0</v>
      </c>
      <c r="G80" s="39">
        <f>IF(C80=0,0,D80/C80*100)</f>
        <v>0</v>
      </c>
      <c r="H80" s="39">
        <f>D80-E80</f>
        <v>0</v>
      </c>
      <c r="I80" s="39">
        <f>IF(E80=0,0,D80/E80*100)</f>
        <v>0</v>
      </c>
      <c r="J80" s="111"/>
      <c r="K80" s="98"/>
      <c r="R80" s="99"/>
      <c r="S80" s="99"/>
      <c r="T80" s="99"/>
      <c r="U80" s="99"/>
      <c r="V80" s="99"/>
      <c r="W80" s="99"/>
    </row>
    <row r="81" spans="1:23" ht="23.25" customHeight="1" x14ac:dyDescent="0.3">
      <c r="A81" s="138" t="s">
        <v>154</v>
      </c>
      <c r="B81" s="139"/>
      <c r="C81" s="140">
        <f t="shared" ref="C81:E81" si="0">C10+C44+C78</f>
        <v>2326973.423</v>
      </c>
      <c r="D81" s="141">
        <f t="shared" si="0"/>
        <v>2417945.6006699996</v>
      </c>
      <c r="E81" s="140">
        <f t="shared" si="0"/>
        <v>2007315.050310001</v>
      </c>
      <c r="F81" s="142">
        <f>D81-C81</f>
        <v>90972.177669999655</v>
      </c>
      <c r="G81" s="142">
        <f>IF(C81=0,0,D81/C81*100)</f>
        <v>103.90946354482706</v>
      </c>
      <c r="H81" s="142">
        <f>D81-E81</f>
        <v>410630.5503599986</v>
      </c>
      <c r="I81" s="142">
        <f>IF(E81=0,0,D81/E81*100)</f>
        <v>120.45670659902552</v>
      </c>
      <c r="J81" s="143"/>
      <c r="K81" s="98"/>
      <c r="R81" s="99"/>
      <c r="S81" s="99"/>
      <c r="T81" s="99"/>
      <c r="U81" s="99"/>
      <c r="V81" s="99"/>
      <c r="W81" s="99"/>
    </row>
  </sheetData>
  <mergeCells count="14">
    <mergeCell ref="A9:I9"/>
    <mergeCell ref="F6:I6"/>
    <mergeCell ref="D7:D8"/>
    <mergeCell ref="E7:E8"/>
    <mergeCell ref="F7:G7"/>
    <mergeCell ref="H7:I7"/>
    <mergeCell ref="A1:I1"/>
    <mergeCell ref="A2:I2"/>
    <mergeCell ref="A3:I3"/>
    <mergeCell ref="A4:I4"/>
    <mergeCell ref="A6:A8"/>
    <mergeCell ref="B6:B8"/>
    <mergeCell ref="C6:C8"/>
    <mergeCell ref="D6:E6"/>
  </mergeCells>
  <printOptions horizontalCentered="1"/>
  <pageMargins left="0.19685039370078741" right="0.19685039370078741" top="0.39370078740157483" bottom="0.19685039370078741" header="0.19685039370078741" footer="0.27559055118110237"/>
  <pageSetup paperSize="9" scale="47" orientation="landscape" r:id="rId1"/>
  <headerFooter alignWithMargins="0"/>
  <rowBreaks count="2" manualBreakCount="2">
    <brk id="34" max="17" man="1"/>
    <brk id="61" max="17"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YROSLAVSKA</dc:creator>
  <cp:lastModifiedBy>YROSLAVSKA</cp:lastModifiedBy>
  <dcterms:created xsi:type="dcterms:W3CDTF">2022-11-08T08:12:55Z</dcterms:created>
  <dcterms:modified xsi:type="dcterms:W3CDTF">2022-11-08T08:20:27Z</dcterms:modified>
</cp:coreProperties>
</file>