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L21" s="1"/>
  <c r="H20"/>
  <c r="F20"/>
  <c r="I19"/>
  <c r="J19" s="1"/>
  <c r="G19"/>
  <c r="G20" s="1"/>
  <c r="L17"/>
  <c r="F17"/>
  <c r="F21" s="1"/>
  <c r="I16"/>
  <c r="J16" s="1"/>
  <c r="H16"/>
  <c r="G16"/>
  <c r="I15"/>
  <c r="H15"/>
  <c r="K15" s="1"/>
  <c r="G15"/>
  <c r="I14"/>
  <c r="K14" s="1"/>
  <c r="K13"/>
  <c r="J13"/>
  <c r="I12"/>
  <c r="K12" s="1"/>
  <c r="J11"/>
  <c r="I11"/>
  <c r="H11"/>
  <c r="G11"/>
  <c r="G17" s="1"/>
  <c r="K10"/>
  <c r="J10"/>
  <c r="I9"/>
  <c r="J9" s="1"/>
  <c r="K8"/>
  <c r="I8"/>
  <c r="J8" s="1"/>
  <c r="K16" l="1"/>
  <c r="H17"/>
  <c r="H21" s="1"/>
  <c r="J12"/>
  <c r="J15"/>
  <c r="G21"/>
  <c r="K11"/>
  <c r="J14"/>
  <c r="I17"/>
  <c r="K9"/>
  <c r="K17" s="1"/>
  <c r="K21" s="1"/>
  <c r="K19"/>
  <c r="K20" s="1"/>
  <c r="I20"/>
  <c r="J20" s="1"/>
  <c r="I21" l="1"/>
  <c r="J21" s="1"/>
  <c r="J17"/>
</calcChain>
</file>

<file path=xl/sharedStrings.xml><?xml version="1.0" encoding="utf-8"?>
<sst xmlns="http://schemas.openxmlformats.org/spreadsheetml/2006/main" count="46" uniqueCount="42">
  <si>
    <t xml:space="preserve">                                       станом на 01 липня 2021 року                             </t>
  </si>
  <si>
    <t>(грн. коп.)</t>
  </si>
  <si>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</si>
  <si>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</si>
  <si>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</si>
  <si>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</si>
  <si>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</si>
  <si>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</si>
  <si>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</si>
  <si>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на 2021 рік</t>
  </si>
  <si>
    <t>на січень - червень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</si>
  <si>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</si>
  <si>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</si>
  <si>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</si>
  <si>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</si>
  <si>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</si>
  <si>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</si>
  <si>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</si>
  <si>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</si>
  <si>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</si>
  <si>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</si>
  <si>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</si>
  <si>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Освітня субвенція з державного бюджету місцевим бюджетам</t>
  </si>
  <si>
    <t>221 1190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</si>
  <si>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</si>
  <si>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251 1180</t>
  </si>
  <si>
    <t>3220</t>
  </si>
  <si>
    <t>371 9270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</si>
  <si>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</si>
  <si>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</si>
  <si>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221 1220</t>
  </si>
  <si>
    <t>2620, 3220</t>
  </si>
  <si>
    <t>Субвенція з державного бюджету місцевим бюджетам на боротьбу з COVID-19 під час навчального процесу в закладах ЗСО</t>
  </si>
  <si>
    <t>Спеціальний фонд</t>
  </si>
  <si>
    <t>313 1090</t>
  </si>
  <si>
    <t>КПКВК</t>
  </si>
  <si>
    <t>КЕКВ</t>
  </si>
  <si>
    <t>В Ь О Г О   загальний фонд  ПО ОБЛАСНОМУ БЮДЖЕТУ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</si>
  <si>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</si>
  <si>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</si>
  <si>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</si>
  <si>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НАДХОДЖЕННЯ ТРАНСФЕРТІВ З ДЕРЖАВНОГО БЮДЖЕТУ ДО ОБЛАСНОГО БЮДЖЕТУ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</si>
</sst>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49" fontId="8" fillId="0" borderId="6" xfId="1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49" fontId="8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9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0" fontId="10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right" vertical="center" wrapText="1"/>
    </xf>
    <xf numFmtId="0" fontId="8" fillId="0" borderId="6" xfId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15" fillId="2" borderId="0" xfId="0" applyFont="1" applyFill="1"/>
    <xf numFmtId="4" fontId="15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0" zoomScaleNormal="60" workbookViewId="0">
      <selection activeCell="A3" sqref="A3:L3"/>
    </sheetView>
  </sheetViews>
  <sheetFormatPr defaultRowHeight="20.25"/>
  <cols>
    <col min="1" max="1" width="69.7109375" style="52" customWidth="1"/>
    <col min="2" max="3" width="0" style="53" hidden="1" customWidth="1"/>
    <col min="4" max="4" width="16.42578125" style="2" customWidth="1"/>
    <col min="5" max="5" width="16.140625" style="2" hidden="1" customWidth="1"/>
    <col min="6" max="6" width="27.42578125" style="54" hidden="1" customWidth="1"/>
    <col min="7" max="7" width="26.140625" style="55" bestFit="1" customWidth="1"/>
    <col min="8" max="8" width="27.42578125" style="55" customWidth="1"/>
    <col min="9" max="9" width="27.42578125" style="56" customWidth="1"/>
    <col min="10" max="10" width="19" style="57" customWidth="1"/>
    <col min="11" max="11" width="29" style="2" customWidth="1"/>
    <col min="12" max="12" width="0" style="51" hidden="1" customWidth="1"/>
    <col min="13" max="16384" width="9.140625" style="2"/>
  </cols>
  <sheetData>
    <row r="1" spans="1:12" s="22" customFormat="1">
      <c r="A1" s="27"/>
      <c r="B1" s="28"/>
      <c r="C1" s="28"/>
      <c r="D1" s="29"/>
      <c r="E1" s="29"/>
      <c r="F1" s="30"/>
      <c r="G1" s="31"/>
      <c r="H1" s="31"/>
      <c r="I1" s="32"/>
      <c r="J1" s="33"/>
      <c r="K1" s="34"/>
      <c r="L1" s="35"/>
    </row>
    <row r="2" spans="1:12" ht="22.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2.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1"/>
      <c r="B4" s="1"/>
      <c r="C4" s="1"/>
      <c r="D4" s="1"/>
      <c r="E4" s="1"/>
      <c r="F4" s="36"/>
      <c r="G4" s="37"/>
      <c r="H4" s="37"/>
      <c r="I4" s="38"/>
      <c r="J4" s="39"/>
      <c r="K4" s="1" t="s">
        <v>1</v>
      </c>
      <c r="L4" s="40"/>
    </row>
    <row r="5" spans="1:12">
      <c r="A5" s="61" t="s">
        <v>2</v>
      </c>
      <c r="B5" s="63" t="s">
        <v>35</v>
      </c>
      <c r="C5" s="63" t="s">
        <v>36</v>
      </c>
      <c r="D5" s="63" t="s">
        <v>3</v>
      </c>
      <c r="E5" s="63" t="s">
        <v>4</v>
      </c>
      <c r="F5" s="65" t="s">
        <v>5</v>
      </c>
      <c r="G5" s="66"/>
      <c r="H5" s="67"/>
      <c r="I5" s="68" t="s">
        <v>6</v>
      </c>
      <c r="J5" s="69"/>
      <c r="K5" s="70" t="s">
        <v>7</v>
      </c>
      <c r="L5" s="41"/>
    </row>
    <row r="6" spans="1:12">
      <c r="A6" s="62"/>
      <c r="B6" s="64"/>
      <c r="C6" s="64"/>
      <c r="D6" s="64"/>
      <c r="E6" s="64"/>
      <c r="F6" s="3" t="s">
        <v>8</v>
      </c>
      <c r="G6" s="3" t="s">
        <v>9</v>
      </c>
      <c r="H6" s="3" t="s">
        <v>10</v>
      </c>
      <c r="I6" s="4" t="s">
        <v>11</v>
      </c>
      <c r="J6" s="5" t="s">
        <v>12</v>
      </c>
      <c r="K6" s="71"/>
      <c r="L6" s="41"/>
    </row>
    <row r="7" spans="1:12" ht="25.5">
      <c r="A7" s="72" t="s">
        <v>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 ht="46.5">
      <c r="A8" s="6" t="s">
        <v>14</v>
      </c>
      <c r="B8" s="7" t="s">
        <v>15</v>
      </c>
      <c r="C8" s="7" t="s">
        <v>16</v>
      </c>
      <c r="D8" s="8">
        <v>41020100</v>
      </c>
      <c r="E8" s="8"/>
      <c r="F8" s="42">
        <v>126817000</v>
      </c>
      <c r="G8" s="42">
        <v>247783000</v>
      </c>
      <c r="H8" s="42">
        <v>123891600</v>
      </c>
      <c r="I8" s="43">
        <f>55062933.32+6882866.68+6882866.66+6882866.66+6882866.68+ 6882866.66+6882866.66+6882866.68+6882866.66+6882866.66+6882866.68</f>
        <v>123891600</v>
      </c>
      <c r="J8" s="11">
        <f t="shared" ref="J8:J17" si="0">I8/H8*100</f>
        <v>100</v>
      </c>
      <c r="K8" s="10">
        <f t="shared" ref="K8:K16" si="1">H8-I8</f>
        <v>0</v>
      </c>
      <c r="L8" s="41"/>
    </row>
    <row r="9" spans="1:12" ht="81">
      <c r="A9" s="13" t="s">
        <v>17</v>
      </c>
      <c r="B9" s="14" t="s">
        <v>18</v>
      </c>
      <c r="C9" s="14" t="s">
        <v>16</v>
      </c>
      <c r="D9" s="8">
        <v>41020200</v>
      </c>
      <c r="E9" s="15" t="s">
        <v>19</v>
      </c>
      <c r="F9" s="9">
        <v>677508800</v>
      </c>
      <c r="G9" s="9">
        <v>227846700</v>
      </c>
      <c r="H9" s="9">
        <v>113923200</v>
      </c>
      <c r="I9" s="10">
        <f>18987200+18987200+18987200+18987200+18987200+18987200</f>
        <v>113923200</v>
      </c>
      <c r="J9" s="11">
        <f t="shared" si="0"/>
        <v>100</v>
      </c>
      <c r="K9" s="10">
        <f t="shared" si="1"/>
        <v>0</v>
      </c>
      <c r="L9" s="41"/>
    </row>
    <row r="10" spans="1:12" ht="60.75">
      <c r="A10" s="23" t="s">
        <v>20</v>
      </c>
      <c r="B10" s="17"/>
      <c r="C10" s="17"/>
      <c r="D10" s="8">
        <v>41032300</v>
      </c>
      <c r="E10" s="18"/>
      <c r="F10" s="19"/>
      <c r="G10" s="9">
        <v>100000000</v>
      </c>
      <c r="H10" s="9">
        <v>30000000</v>
      </c>
      <c r="I10" s="9">
        <v>30000000</v>
      </c>
      <c r="J10" s="11">
        <f t="shared" si="0"/>
        <v>100</v>
      </c>
      <c r="K10" s="10">
        <f t="shared" si="1"/>
        <v>0</v>
      </c>
      <c r="L10" s="41"/>
    </row>
    <row r="11" spans="1:12" ht="60.75">
      <c r="A11" s="6" t="s">
        <v>21</v>
      </c>
      <c r="B11" s="7"/>
      <c r="C11" s="7"/>
      <c r="D11" s="8">
        <v>41033000</v>
      </c>
      <c r="E11" s="8"/>
      <c r="F11" s="9"/>
      <c r="G11" s="9">
        <f>76123500+15756000+14196000</f>
        <v>106075500</v>
      </c>
      <c r="H11" s="9">
        <f>51094200+15756000</f>
        <v>66850200</v>
      </c>
      <c r="I11" s="10">
        <f>54071050+4257450+4260850+4260850</f>
        <v>66850200</v>
      </c>
      <c r="J11" s="11">
        <f t="shared" si="0"/>
        <v>100</v>
      </c>
      <c r="K11" s="10">
        <f t="shared" si="1"/>
        <v>0</v>
      </c>
      <c r="L11" s="41"/>
    </row>
    <row r="12" spans="1:12" ht="46.5">
      <c r="A12" s="6" t="s">
        <v>22</v>
      </c>
      <c r="B12" s="7" t="s">
        <v>23</v>
      </c>
      <c r="C12" s="7" t="s">
        <v>16</v>
      </c>
      <c r="D12" s="8">
        <v>41033900</v>
      </c>
      <c r="E12" s="8"/>
      <c r="F12" s="9">
        <v>112543600</v>
      </c>
      <c r="G12" s="9">
        <v>157082200</v>
      </c>
      <c r="H12" s="9">
        <v>90875400</v>
      </c>
      <c r="I12" s="10">
        <f>53035750+7779850+15029900+15029900</f>
        <v>90875400</v>
      </c>
      <c r="J12" s="11">
        <f t="shared" si="0"/>
        <v>100</v>
      </c>
      <c r="K12" s="10">
        <f t="shared" si="1"/>
        <v>0</v>
      </c>
      <c r="L12" s="41"/>
    </row>
    <row r="13" spans="1:12" ht="121.5">
      <c r="A13" s="6" t="s">
        <v>24</v>
      </c>
      <c r="B13" s="7" t="s">
        <v>25</v>
      </c>
      <c r="C13" s="7" t="s">
        <v>26</v>
      </c>
      <c r="D13" s="8">
        <v>41034400</v>
      </c>
      <c r="E13" s="15" t="s">
        <v>27</v>
      </c>
      <c r="F13" s="9">
        <v>6386400</v>
      </c>
      <c r="G13" s="9">
        <v>16298000</v>
      </c>
      <c r="H13" s="9">
        <v>2952000</v>
      </c>
      <c r="I13" s="10">
        <v>2952000</v>
      </c>
      <c r="J13" s="11">
        <f t="shared" si="0"/>
        <v>100</v>
      </c>
      <c r="K13" s="10">
        <f t="shared" si="1"/>
        <v>0</v>
      </c>
      <c r="L13" s="41"/>
    </row>
    <row r="14" spans="1:12" ht="60.75">
      <c r="A14" s="23" t="s">
        <v>28</v>
      </c>
      <c r="B14" s="7"/>
      <c r="C14" s="7"/>
      <c r="D14" s="8">
        <v>41034500</v>
      </c>
      <c r="E14" s="15"/>
      <c r="F14" s="9"/>
      <c r="G14" s="9">
        <v>10000000</v>
      </c>
      <c r="H14" s="9">
        <v>5274000</v>
      </c>
      <c r="I14" s="10">
        <f>3516000+1758000</f>
        <v>5274000</v>
      </c>
      <c r="J14" s="11">
        <f>I14/H14*100</f>
        <v>100</v>
      </c>
      <c r="K14" s="10">
        <f>H14-I14</f>
        <v>0</v>
      </c>
      <c r="L14" s="41"/>
    </row>
    <row r="15" spans="1:12" ht="60.75">
      <c r="A15" s="23" t="s">
        <v>29</v>
      </c>
      <c r="B15" s="24" t="s">
        <v>30</v>
      </c>
      <c r="C15" s="24" t="s">
        <v>31</v>
      </c>
      <c r="D15" s="8">
        <v>41035400</v>
      </c>
      <c r="E15" s="15"/>
      <c r="F15" s="9">
        <v>8932700</v>
      </c>
      <c r="G15" s="9">
        <f>11682000+5927800</f>
        <v>17609800</v>
      </c>
      <c r="H15" s="9">
        <f>5841000+1745400</f>
        <v>7586400</v>
      </c>
      <c r="I15" s="10">
        <f>4867500+973500+1745400</f>
        <v>7586400</v>
      </c>
      <c r="J15" s="11">
        <f t="shared" si="0"/>
        <v>100</v>
      </c>
      <c r="K15" s="10">
        <f t="shared" si="1"/>
        <v>0</v>
      </c>
      <c r="L15" s="41"/>
    </row>
    <row r="16" spans="1:12" ht="60.75">
      <c r="A16" s="23" t="s">
        <v>32</v>
      </c>
      <c r="B16" s="24" t="s">
        <v>30</v>
      </c>
      <c r="C16" s="24" t="s">
        <v>31</v>
      </c>
      <c r="D16" s="8">
        <v>41035900</v>
      </c>
      <c r="E16" s="15"/>
      <c r="F16" s="9">
        <v>8932700</v>
      </c>
      <c r="G16" s="9">
        <f>25201000+546100</f>
        <v>25747100</v>
      </c>
      <c r="H16" s="9">
        <f>546100+4628700</f>
        <v>5174800</v>
      </c>
      <c r="I16" s="10">
        <f>2603300+2571500</f>
        <v>5174800</v>
      </c>
      <c r="J16" s="11">
        <f t="shared" si="0"/>
        <v>100</v>
      </c>
      <c r="K16" s="10">
        <f t="shared" si="1"/>
        <v>0</v>
      </c>
      <c r="L16" s="12"/>
    </row>
    <row r="17" spans="1:12" s="22" customFormat="1" ht="40.5">
      <c r="A17" s="16" t="s">
        <v>37</v>
      </c>
      <c r="B17" s="26"/>
      <c r="C17" s="26"/>
      <c r="D17" s="18"/>
      <c r="E17" s="18"/>
      <c r="F17" s="19">
        <f>SUM(F8:F16)</f>
        <v>941121200</v>
      </c>
      <c r="G17" s="19">
        <f>SUM(G8:G16)</f>
        <v>908442300</v>
      </c>
      <c r="H17" s="19">
        <f>SUM(H8:H16)</f>
        <v>446527600</v>
      </c>
      <c r="I17" s="19">
        <f>SUM(I8:I16)</f>
        <v>446527600</v>
      </c>
      <c r="J17" s="20">
        <f t="shared" si="0"/>
        <v>100</v>
      </c>
      <c r="K17" s="19">
        <f>SUM(K8:K16)</f>
        <v>0</v>
      </c>
      <c r="L17" s="21">
        <f>SUM(L8:L16)</f>
        <v>0</v>
      </c>
    </row>
    <row r="18" spans="1:12" ht="25.5">
      <c r="A18" s="72" t="s">
        <v>33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21.5">
      <c r="A19" s="6" t="s">
        <v>38</v>
      </c>
      <c r="B19" s="24" t="s">
        <v>34</v>
      </c>
      <c r="C19" s="25">
        <v>3220</v>
      </c>
      <c r="D19" s="8">
        <v>41037300</v>
      </c>
      <c r="E19" s="8"/>
      <c r="F19" s="9">
        <v>182873000</v>
      </c>
      <c r="G19" s="9">
        <f>123443698+207448502</f>
        <v>330892200</v>
      </c>
      <c r="H19" s="9">
        <v>134247600</v>
      </c>
      <c r="I19" s="10">
        <f>10265300+12723900+17050100+ 14337700+19686500+7730100+52454000</f>
        <v>134247600</v>
      </c>
      <c r="J19" s="11">
        <f>I19/H19*100</f>
        <v>100</v>
      </c>
      <c r="K19" s="10">
        <f>H19-I19</f>
        <v>0</v>
      </c>
      <c r="L19" s="44"/>
    </row>
    <row r="20" spans="1:12" s="22" customFormat="1" ht="40.5">
      <c r="A20" s="16" t="s">
        <v>39</v>
      </c>
      <c r="B20" s="26"/>
      <c r="C20" s="26"/>
      <c r="D20" s="18"/>
      <c r="E20" s="18"/>
      <c r="F20" s="19">
        <f>SUM(F19:F19)</f>
        <v>182873000</v>
      </c>
      <c r="G20" s="19">
        <f>SUM(G19:G19)</f>
        <v>330892200</v>
      </c>
      <c r="H20" s="19">
        <f>SUM(H19:H19)</f>
        <v>134247600</v>
      </c>
      <c r="I20" s="19">
        <f>SUM(I19:I19)</f>
        <v>134247600</v>
      </c>
      <c r="J20" s="20">
        <f>I20/H20*100</f>
        <v>100</v>
      </c>
      <c r="K20" s="19">
        <f>SUM(K19:K19)</f>
        <v>0</v>
      </c>
      <c r="L20" s="21">
        <f>SUM(L19:L19)</f>
        <v>0</v>
      </c>
    </row>
    <row r="21" spans="1:12" s="22" customFormat="1" ht="40.5">
      <c r="A21" s="16" t="s">
        <v>40</v>
      </c>
      <c r="B21" s="26"/>
      <c r="C21" s="26"/>
      <c r="D21" s="18"/>
      <c r="E21" s="18"/>
      <c r="F21" s="19">
        <f>F17+F20</f>
        <v>1123994200</v>
      </c>
      <c r="G21" s="19">
        <f>G17+G20</f>
        <v>1239334500</v>
      </c>
      <c r="H21" s="19">
        <f>H17+H20</f>
        <v>580775200</v>
      </c>
      <c r="I21" s="21">
        <f>I17+I20</f>
        <v>580775200</v>
      </c>
      <c r="J21" s="20">
        <f>I21/H21*100</f>
        <v>100</v>
      </c>
      <c r="K21" s="21">
        <f>K17+K20</f>
        <v>0</v>
      </c>
      <c r="L21" s="21">
        <f>L17+L20</f>
        <v>0</v>
      </c>
    </row>
    <row r="22" spans="1:12">
      <c r="A22" s="27"/>
      <c r="B22" s="28"/>
      <c r="C22" s="28"/>
      <c r="D22" s="45"/>
      <c r="E22" s="45"/>
      <c r="F22" s="46"/>
      <c r="G22" s="47"/>
      <c r="H22" s="47"/>
      <c r="I22" s="48"/>
      <c r="J22" s="49"/>
      <c r="K22" s="50"/>
    </row>
    <row r="23" spans="1:12">
      <c r="A23" s="27"/>
      <c r="B23" s="28"/>
      <c r="C23" s="28"/>
      <c r="D23" s="45"/>
      <c r="E23" s="45"/>
      <c r="F23" s="46"/>
      <c r="G23" s="47"/>
      <c r="H23" s="47"/>
      <c r="I23" s="48"/>
      <c r="J23" s="49"/>
      <c r="K23" s="50"/>
    </row>
    <row r="24" spans="1:12">
      <c r="A24" s="27"/>
      <c r="B24" s="28"/>
      <c r="C24" s="28"/>
      <c r="D24" s="45"/>
      <c r="E24" s="45"/>
      <c r="F24" s="46"/>
      <c r="G24" s="47"/>
      <c r="H24" s="47"/>
      <c r="I24" s="48"/>
      <c r="J24" s="49"/>
      <c r="K24" s="50"/>
    </row>
    <row r="25" spans="1:12">
      <c r="A25" s="27"/>
      <c r="B25" s="28"/>
      <c r="C25" s="28"/>
      <c r="D25" s="45"/>
      <c r="E25" s="45"/>
      <c r="F25" s="46"/>
      <c r="G25" s="47"/>
      <c r="H25" s="47"/>
      <c r="I25" s="48"/>
      <c r="J25" s="49"/>
      <c r="K25" s="50"/>
    </row>
    <row r="26" spans="1:12">
      <c r="A26" s="27"/>
      <c r="B26" s="28"/>
      <c r="C26" s="28"/>
      <c r="D26" s="45"/>
      <c r="E26" s="45"/>
      <c r="F26" s="46"/>
      <c r="G26" s="47"/>
      <c r="H26" s="47"/>
      <c r="I26" s="48"/>
      <c r="J26" s="49"/>
      <c r="K26" s="50"/>
    </row>
    <row r="27" spans="1:12">
      <c r="A27" s="27"/>
      <c r="B27" s="28"/>
      <c r="C27" s="28"/>
      <c r="D27" s="45"/>
      <c r="E27" s="45"/>
      <c r="F27" s="46"/>
      <c r="G27" s="47"/>
      <c r="H27" s="47"/>
      <c r="I27" s="48"/>
      <c r="J27" s="49"/>
      <c r="K27" s="50"/>
    </row>
    <row r="28" spans="1:12" s="58" customFormat="1">
      <c r="A28" s="52"/>
      <c r="B28" s="53"/>
      <c r="C28" s="53"/>
      <c r="D28" s="2"/>
      <c r="E28" s="2"/>
      <c r="F28" s="54"/>
      <c r="G28" s="55"/>
      <c r="H28" s="55"/>
      <c r="I28" s="56"/>
      <c r="J28" s="57"/>
      <c r="K28" s="2"/>
      <c r="L28" s="53"/>
    </row>
  </sheetData>
  <mergeCells count="12">
    <mergeCell ref="A7:L7"/>
    <mergeCell ref="A18:L18"/>
    <mergeCell ref="A2:L2"/>
    <mergeCell ref="A3:L3"/>
    <mergeCell ref="A5:A6"/>
    <mergeCell ref="B5:B6"/>
    <mergeCell ref="C5:C6"/>
    <mergeCell ref="D5:D6"/>
    <mergeCell ref="E5:E6"/>
    <mergeCell ref="F5:H5"/>
    <mergeCell ref="I5:J5"/>
    <mergeCell ref="K5:K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2021-08-02T11:52:52Z</dcterms:modified>
</cp:coreProperties>
</file>