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 Юля\2023\фонд ліквідації наслідків зб агр\нова засилка всіх проєктів - 22.06.2023\"/>
    </mc:Choice>
  </mc:AlternateContent>
  <bookViews>
    <workbookView xWindow="-120" yWindow="-120" windowWidth="29040" windowHeight="15840" tabRatio="599"/>
  </bookViews>
  <sheets>
    <sheet name="ФОНД 2023" sheetId="2" r:id="rId1"/>
  </sheets>
  <definedNames>
    <definedName name="_xlnm._FilterDatabase" localSheetId="0" hidden="1">'ФОНД 2023'!$A$7:$AC$7</definedName>
    <definedName name="_xlnm.Print_Titles" localSheetId="0">'ФОНД 2023'!$3:$6</definedName>
    <definedName name="_xlnm.Print_Area" localSheetId="0">'ФОНД 2023'!$A$1:$AC$69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7" i="2" l="1"/>
  <c r="AD67" i="2"/>
  <c r="AE10" i="2" l="1"/>
  <c r="AE30" i="2"/>
  <c r="AE31" i="2"/>
  <c r="AE35" i="2"/>
  <c r="AE37" i="2"/>
  <c r="AE38" i="2"/>
  <c r="AE41" i="2"/>
  <c r="AE42" i="2"/>
  <c r="AE43" i="2"/>
  <c r="AE46" i="2"/>
  <c r="AE47" i="2"/>
  <c r="AE48" i="2"/>
  <c r="AE49" i="2"/>
  <c r="AE51" i="2"/>
  <c r="AE57" i="2"/>
  <c r="AE60" i="2"/>
  <c r="AE62" i="2"/>
  <c r="AE63" i="2"/>
  <c r="AE64" i="2"/>
  <c r="AE68" i="2"/>
  <c r="AD40" i="2" l="1"/>
  <c r="AD42" i="2"/>
  <c r="AD43" i="2"/>
  <c r="AD45" i="2"/>
  <c r="AD46" i="2"/>
  <c r="AD47" i="2"/>
  <c r="AD48" i="2"/>
  <c r="AD49" i="2"/>
  <c r="AD50" i="2"/>
  <c r="AD51" i="2"/>
  <c r="AD53" i="2"/>
  <c r="AD54" i="2"/>
  <c r="AD55" i="2"/>
  <c r="AD56" i="2"/>
  <c r="AD57" i="2"/>
  <c r="AD58" i="2"/>
  <c r="AD59" i="2"/>
  <c r="AD60" i="2"/>
  <c r="AD62" i="2"/>
  <c r="AD63" i="2"/>
  <c r="AD64" i="2"/>
  <c r="AD65" i="2"/>
  <c r="AD68" i="2"/>
  <c r="AD38" i="2"/>
  <c r="J69" i="2"/>
  <c r="N69" i="2"/>
  <c r="O69" i="2"/>
  <c r="I69" i="2"/>
  <c r="K39" i="2" l="1"/>
  <c r="M44" i="2"/>
  <c r="L44" i="2" s="1"/>
  <c r="L40" i="2"/>
  <c r="AE40" i="2" s="1"/>
  <c r="AE39" i="2" l="1"/>
  <c r="AD39" i="2"/>
  <c r="K44" i="2"/>
  <c r="M69" i="2"/>
  <c r="K61" i="2"/>
  <c r="AE61" i="2" l="1"/>
  <c r="AD61" i="2"/>
  <c r="AE44" i="2"/>
  <c r="AD44" i="2"/>
  <c r="AD41" i="2"/>
  <c r="N36" i="2"/>
  <c r="O36" i="2"/>
  <c r="I36" i="2"/>
  <c r="O9" i="2"/>
  <c r="I9" i="2" l="1"/>
  <c r="N9" i="2"/>
  <c r="L58" i="2"/>
  <c r="AE58" i="2" s="1"/>
  <c r="L54" i="2" l="1"/>
  <c r="AE54" i="2" s="1"/>
  <c r="L34" i="2" l="1"/>
  <c r="AE34" i="2" s="1"/>
  <c r="L33" i="2"/>
  <c r="AE33" i="2" s="1"/>
  <c r="L32" i="2"/>
  <c r="AE32" i="2" s="1"/>
  <c r="J29" i="2"/>
  <c r="J36" i="2" s="1"/>
  <c r="J9" i="2" s="1"/>
  <c r="L28" i="2"/>
  <c r="K28" i="2" s="1"/>
  <c r="AE28" i="2" s="1"/>
  <c r="L27" i="2"/>
  <c r="K27" i="2" s="1"/>
  <c r="AE27" i="2" s="1"/>
  <c r="L26" i="2"/>
  <c r="K26" i="2" s="1"/>
  <c r="AE26" i="2" s="1"/>
  <c r="L25" i="2"/>
  <c r="K25" i="2" s="1"/>
  <c r="AE25" i="2" s="1"/>
  <c r="L24" i="2"/>
  <c r="K24" i="2" s="1"/>
  <c r="AE24" i="2" s="1"/>
  <c r="L23" i="2"/>
  <c r="K23" i="2" s="1"/>
  <c r="AE23" i="2" s="1"/>
  <c r="L22" i="2"/>
  <c r="K22" i="2" s="1"/>
  <c r="AE22" i="2" s="1"/>
  <c r="L21" i="2"/>
  <c r="K21" i="2" s="1"/>
  <c r="AE21" i="2" s="1"/>
  <c r="L29" i="2" l="1"/>
  <c r="K29" i="2"/>
  <c r="AE29" i="2" s="1"/>
  <c r="K20" i="2" l="1"/>
  <c r="AE20" i="2" s="1"/>
  <c r="M19" i="2"/>
  <c r="L19" i="2" s="1"/>
  <c r="K19" i="2" s="1"/>
  <c r="AE19" i="2" s="1"/>
  <c r="M18" i="2"/>
  <c r="L18" i="2" s="1"/>
  <c r="K18" i="2" s="1"/>
  <c r="AE18" i="2" s="1"/>
  <c r="M17" i="2"/>
  <c r="L17" i="2" s="1"/>
  <c r="K17" i="2" s="1"/>
  <c r="AE17" i="2" s="1"/>
  <c r="M16" i="2"/>
  <c r="L16" i="2" s="1"/>
  <c r="K16" i="2" s="1"/>
  <c r="AE16" i="2" s="1"/>
  <c r="M15" i="2"/>
  <c r="L15" i="2" s="1"/>
  <c r="K15" i="2" s="1"/>
  <c r="AE15" i="2" s="1"/>
  <c r="M14" i="2"/>
  <c r="L14" i="2" s="1"/>
  <c r="K14" i="2" s="1"/>
  <c r="AE14" i="2" s="1"/>
  <c r="M13" i="2"/>
  <c r="L13" i="2" s="1"/>
  <c r="K13" i="2" s="1"/>
  <c r="AE13" i="2" s="1"/>
  <c r="M12" i="2"/>
  <c r="L12" i="2" s="1"/>
  <c r="K12" i="2" s="1"/>
  <c r="AE12" i="2" s="1"/>
  <c r="M11" i="2"/>
  <c r="L11" i="2" l="1"/>
  <c r="L36" i="2" s="1"/>
  <c r="M36" i="2"/>
  <c r="M9" i="2" s="1"/>
  <c r="K11" i="2"/>
  <c r="K36" i="2" l="1"/>
  <c r="AE36" i="2" s="1"/>
  <c r="AE11" i="2"/>
  <c r="L65" i="2"/>
  <c r="AE65" i="2" s="1"/>
  <c r="L66" i="2" l="1"/>
  <c r="K66" i="2" s="1"/>
  <c r="AE66" i="2" l="1"/>
  <c r="AD66" i="2"/>
  <c r="L45" i="2"/>
  <c r="AE45" i="2" l="1"/>
  <c r="K52" i="2"/>
  <c r="AE52" i="2" l="1"/>
  <c r="AD52" i="2"/>
  <c r="K69" i="2"/>
  <c r="K9" i="2" s="1"/>
  <c r="L59" i="2"/>
  <c r="AE59" i="2" s="1"/>
  <c r="L50" i="2"/>
  <c r="AE50" i="2" l="1"/>
  <c r="AD69" i="2"/>
  <c r="L56" i="2"/>
  <c r="AE56" i="2" s="1"/>
  <c r="L55" i="2"/>
  <c r="AE55" i="2" s="1"/>
  <c r="J8" i="2" l="1"/>
  <c r="K8" i="2"/>
  <c r="M8" i="2"/>
  <c r="N8" i="2"/>
  <c r="O8" i="2"/>
  <c r="I8" i="2"/>
  <c r="L53" i="2"/>
  <c r="AE53" i="2" l="1"/>
  <c r="L69" i="2"/>
  <c r="AE69" i="2" s="1"/>
  <c r="L9" i="2" l="1"/>
  <c r="L8" i="2"/>
  <c r="AE8" i="2" s="1"/>
  <c r="AE9" i="2"/>
</calcChain>
</file>

<file path=xl/sharedStrings.xml><?xml version="1.0" encoding="utf-8"?>
<sst xmlns="http://schemas.openxmlformats.org/spreadsheetml/2006/main" count="907" uniqueCount="394">
  <si>
    <t>№ п/п</t>
  </si>
  <si>
    <t>Форма власності</t>
  </si>
  <si>
    <t>Примітка</t>
  </si>
  <si>
    <t>Усього</t>
  </si>
  <si>
    <t>коштів місцевого бюджету</t>
  </si>
  <si>
    <t>інших джерел</t>
  </si>
  <si>
    <t>обсяг фінансування</t>
  </si>
  <si>
    <t>назва джерела (програми)</t>
  </si>
  <si>
    <t>Період реалізації (рік початку і закінчення)</t>
  </si>
  <si>
    <t>у тому числі</t>
  </si>
  <si>
    <t>Назва проєкту (об’єкту, заходу), який запропоновано реалізовувати за рахунок коштів Фонду</t>
  </si>
  <si>
    <t xml:space="preserve">коштів Фонду </t>
  </si>
  <si>
    <t>Кошторисна вартість/орієнтовна кошторисна вартість об’єкта,
тис. гривень</t>
  </si>
  <si>
    <t>Обсяг фінансування у 2023 році, тис. гривень</t>
  </si>
  <si>
    <t>Назва територіальної громади</t>
  </si>
  <si>
    <t>Назва населеного пункту</t>
  </si>
  <si>
    <t>Соціальна складова проєкту</t>
  </si>
  <si>
    <t>у тому числі ВПО</t>
  </si>
  <si>
    <t>Кількість осіб, які користува-тимуться послугою</t>
  </si>
  <si>
    <t>Залишок на 01.01.23</t>
  </si>
  <si>
    <t>Заповнюється для проєктів будівництва</t>
  </si>
  <si>
    <t>Затвреджено програму комплексного відновлення області (відповідно до постанови КМУ від 14.10.2022 № 1159)
(так/ні)</t>
  </si>
  <si>
    <t>Затвреджено  програму комплексного відновлення території територіальної громади (її частини), (відповідно до постанови КМУ від 14.10.2022 № 1159)
(так/ні)</t>
  </si>
  <si>
    <t xml:space="preserve">Вказати номер проєкту (об’єкту, заходу) у плані  виконання програми комплексного відновлення області </t>
  </si>
  <si>
    <t xml:space="preserve">Вказати номер проєкту (об’єкту, заходу) у плані  програми комплексного відновлення території територіальної громади (її частини) </t>
  </si>
  <si>
    <t xml:space="preserve">Напрям використання коштів Фонду, відповідно до Порядку використання коштів Фонду (постанова КМУ від 10.02.2023 № 118 із змінами), № та назва    </t>
  </si>
  <si>
    <t>Чи було пошкоджено\зруйновано об’єкт внаслідок військової агресії рф (так, ні)</t>
  </si>
  <si>
    <t>У разі відповіді "Так" у графі 19, вказати реєстр.№ об'єкта в Державному реєстру майна, пошкодженого та знищеного внаслідок бойових дій, терористичних актів, диверсій, спричинених збройною агресією Російської Федерації</t>
  </si>
  <si>
    <t xml:space="preserve"> ID проєкту в Єдиній цифровій інтегрованій інформаційно-аналітичній системі управління процесом відбудови інфраструктури </t>
  </si>
  <si>
    <t>У разі відповіді "Так" у графі 22</t>
  </si>
  <si>
    <t>У разі відповіді "Так" у графі 24</t>
  </si>
  <si>
    <t>Найменування експертної організації, дата, № експертизи (у разі наявності)</t>
  </si>
  <si>
    <t>Рішення щодо затвердження проекту будівництва</t>
  </si>
  <si>
    <t>Вид робіт (нове будівництво, реконструкція, реставрація, капітальний ремонт), 
поточний ремонт (для житлових будівель)</t>
  </si>
  <si>
    <t>Форма 1</t>
  </si>
  <si>
    <t>комунальна</t>
  </si>
  <si>
    <t>Перелік проєктів (об’єктів, заходів), які запропоновано реалізовувати за рахунок коштів Фонду ліквідації наслідків збройної агресії (далі - Фонд) у Чернівецькій області</t>
  </si>
  <si>
    <t>ГРОМАДСЬКІ БУДІВЛІ</t>
  </si>
  <si>
    <t>ВСЬОГО по проєктах</t>
  </si>
  <si>
    <t>Проєкти будівництва</t>
  </si>
  <si>
    <r>
      <rPr>
        <b/>
        <sz val="14"/>
        <rFont val="Times New Roman"/>
        <family val="1"/>
        <charset val="204"/>
      </rPr>
      <t>Пропозиції щодо головного розпорядника бюджетних коштів</t>
    </r>
    <r>
      <rPr>
        <sz val="14"/>
        <rFont val="Times New Roman"/>
        <family val="1"/>
        <charset val="204"/>
      </rPr>
      <t xml:space="preserve">, якому виділяються кошти Фонду (визначається обласними військовими адміністраціями)  </t>
    </r>
  </si>
  <si>
    <t>Чернівецька</t>
  </si>
  <si>
    <t>м. Чернівці</t>
  </si>
  <si>
    <t>Результативність (для проектів будівництва, потужність, відповідних одиниць)</t>
  </si>
  <si>
    <t xml:space="preserve">Капітальний ремонт </t>
  </si>
  <si>
    <t>BR-30/4/23-04014252-6023</t>
  </si>
  <si>
    <t>42 ліжкомісця</t>
  </si>
  <si>
    <t>Чернівецька обласна державна адміністрація (обласна військова адміністрація</t>
  </si>
  <si>
    <t>проводиться коригування</t>
  </si>
  <si>
    <t xml:space="preserve"> BR-31/4/23-04014252-6114</t>
  </si>
  <si>
    <t>63 кв. м.</t>
  </si>
  <si>
    <t>114,9 кв. м.</t>
  </si>
  <si>
    <t xml:space="preserve"> BR-30/4/23-04014252-6055</t>
  </si>
  <si>
    <t>Новоселицька</t>
  </si>
  <si>
    <t>2950 м.кв.</t>
  </si>
  <si>
    <t>наказ КНП Новоселицька лікарня від 26.05.2023     № 33&amp;1</t>
  </si>
  <si>
    <t>BR-31/4/23-04014252-6065</t>
  </si>
  <si>
    <t xml:space="preserve">Капітальний ремонт основного корпусу Б, кабінету комп'ютерної томографії та приміщення для облаштування споруди цивільного захисту  ОКНП "Чернівецька обласна дитяча клінічна лікарня" за адресою: вул. Руська, 207 А, м. Чернівці, Чернівецького району, Чернівецької області </t>
  </si>
  <si>
    <t>Наказ ОКНП "Чернівецький обласний клінічний кардіологічний центр" від 15.06.2023 №66</t>
  </si>
  <si>
    <t>Наказ КНП "Чернівецький обласний центр служби крові"  від 14.06.2023 №89-осн</t>
  </si>
  <si>
    <t>Капітальний ремонт хірургічного відділення та цокольного приміщення КНП "Хотинська багатопрофільна лікарня" Хотинської міської ради по вул. Богдана Хмельницького, 4 в м. Хотин Чернівецької області</t>
  </si>
  <si>
    <t>м. Хотин</t>
  </si>
  <si>
    <t>180 ліжкомісць</t>
  </si>
  <si>
    <t>Хотинська міська рада</t>
  </si>
  <si>
    <t>-</t>
  </si>
  <si>
    <t>ТОВ Експертиза МВК від 03.06.2023 №42346</t>
  </si>
  <si>
    <t xml:space="preserve"> Рішення №485/40 від 05.06.2023</t>
  </si>
  <si>
    <t>1) будівництво (нове будівництво, реконструкцію, реставрацію, капітальний ремонт) громадських будинків та споруд (з урахуванням вимог безпеки щодо захисних споруд цивільного захисту та військових об’єктів (споруд, будинків, позицій, казарм, складів, доріг тощо), захисних споруд цивільного захисту та військових об’єктів (споруд, будинків, позицій, казарм, складів, доріг тощо)</t>
  </si>
  <si>
    <t>ні</t>
  </si>
  <si>
    <t>BR-5/5/23-04062205-6324</t>
  </si>
  <si>
    <t>Капітальний ремонт захисної споруди цивільного захисту Круглицького навчально – виховного комплексу «Загальноосвітній навчальний заклад  І-ІІІ ступенів – дошкільний навчальний  заклад» Хотинської міської ради Дністровського району Чернівецької області за адресою: вул. Головна, 45а с. Круглик Дністровського району Чернівецької області</t>
  </si>
  <si>
    <t>800 осіб</t>
  </si>
  <si>
    <t xml:space="preserve">BR-3/5/23-04062205-6305                                  </t>
  </si>
  <si>
    <t>Філія ДП "Укрдержекспертиза" в Чернівецькій області від 26.05.2023 № 26-0181/01-23</t>
  </si>
  <si>
    <t>01.07.2023 -31.12.2023</t>
  </si>
  <si>
    <t>Більше 8000 громадян (з яких 80 ВПО)</t>
  </si>
  <si>
    <t>Нове будівництво</t>
  </si>
  <si>
    <t>Сучевенська сільска рада</t>
  </si>
  <si>
    <t>Комунальна</t>
  </si>
  <si>
    <t>Схвалено рішенням виконавчого комітету №75 від 31 травня 2023 року</t>
  </si>
  <si>
    <t>CO-2/5/23-04418506-6194</t>
  </si>
  <si>
    <t>більше 8000 осіб</t>
  </si>
  <si>
    <t>м. Новоселиця</t>
  </si>
  <si>
    <t>с. Сучевени</t>
  </si>
  <si>
    <t>Будівництво Центру надання адміністративних послуг із протирадіаційним укриттям в с. Сучевени Чернівецького району Чернівецької області</t>
  </si>
  <si>
    <t xml:space="preserve">Капітальний ремонт незавершеного будівництва корпусу А опорного закладу "Мигівський заклад загальної середньої освіти І - ІІІ ступенів - заклад дошкільної освіти" по вул. Центральна 84 в с. Мигове Вижницького району, Чернівецької області                     </t>
  </si>
  <si>
    <t>Берегометська</t>
  </si>
  <si>
    <t>с. Мигове</t>
  </si>
  <si>
    <t>2616,35 кв.м</t>
  </si>
  <si>
    <t xml:space="preserve">Реконструкція </t>
  </si>
  <si>
    <t>Обласна державна адміністрація</t>
  </si>
  <si>
    <t>Наказ Департаменту капітального будівництва, містобудування та архітектури №98 від 08.06.2021</t>
  </si>
  <si>
    <t>BR-24/4/23-04014252-5880</t>
  </si>
  <si>
    <t>Прибудова до приймального відділення Новоселицької центральної  районної лікарні (пологове відділення) в м. Новоселиця Чернівецької області (коригування)</t>
  </si>
  <si>
    <t>2011-2023</t>
  </si>
  <si>
    <t>883,5 кв.м</t>
  </si>
  <si>
    <t>Будівництво</t>
  </si>
  <si>
    <t>Наказ Департаменту капітального будівництва, містобудування та архітектури ОДА від 11.06.2021 
№ 103</t>
  </si>
  <si>
    <t>RE-26/4/23-04014252-5919</t>
  </si>
  <si>
    <t>понад 2000</t>
  </si>
  <si>
    <t>понад 300</t>
  </si>
  <si>
    <t>Будівництво пологового відділення (акушерський корпус), м. Хотин Чернівецької області (коригування)</t>
  </si>
  <si>
    <t>Хотинська</t>
  </si>
  <si>
    <t>1991-2023</t>
  </si>
  <si>
    <t>30 ліжок</t>
  </si>
  <si>
    <t xml:space="preserve">Наказ ДКБ ОДА від 30.05.2023 №48 </t>
  </si>
  <si>
    <t>CO-26/4/23-04014252-5912</t>
  </si>
  <si>
    <t>понад 2500</t>
  </si>
  <si>
    <t>понад 350</t>
  </si>
  <si>
    <t>Сторожинецька</t>
  </si>
  <si>
    <t>с. Давидени</t>
  </si>
  <si>
    <t>1990-2023</t>
  </si>
  <si>
    <t>260 уч. місць</t>
  </si>
  <si>
    <t>Чернівецька обласна державна адміністрація (обласна військова адміністрація)</t>
  </si>
  <si>
    <t>CO-24/4/23-04014252-5871</t>
  </si>
  <si>
    <t>Наказ ДКБ ОДА від 15.06.2023 №58</t>
  </si>
  <si>
    <t xml:space="preserve">Реконструкція гімназії
 по вул. Д. Карвацького, 9-а в с. Клішківці Дністровського району Чернівецької області (коригування)   
</t>
  </si>
  <si>
    <t>Клішковецька</t>
  </si>
  <si>
    <t>с. Клішківці</t>
  </si>
  <si>
    <t>300 місць</t>
  </si>
  <si>
    <t>RE-26/4/23-04014252-5913</t>
  </si>
  <si>
    <t>Вашківецька</t>
  </si>
  <si>
    <t>с. Карапчів</t>
  </si>
  <si>
    <t>2016-2023</t>
  </si>
  <si>
    <t>140 місць</t>
  </si>
  <si>
    <t>CO-26/4/23-04014252-5915</t>
  </si>
  <si>
    <t>Наказ Департаменту капітального будівництва, містобудування та архітектури ОДА від 15.06.2023 №59</t>
  </si>
  <si>
    <t>430 кв. м.</t>
  </si>
  <si>
    <t xml:space="preserve"> BR-30/4/23-04014252-6041</t>
  </si>
  <si>
    <t>Капітальний ремонт будівель КНП «Сторожинецька багатопрофільна лікарня інтенсивного лікування» та облаштування споруд цивільного захисту (укриття) Сторожинецької міської ради по                                          вул. Видинівського,22 в м. Сторожинець Чернівецького району Чернівецької області</t>
  </si>
  <si>
    <t>м. Сторожинець</t>
  </si>
  <si>
    <t>Наказ Сторожинецької БЛІЛ від 14.06.2023 №118/1</t>
  </si>
  <si>
    <t>2010-2023</t>
  </si>
  <si>
    <t>250 учн місць</t>
  </si>
  <si>
    <t>RE-29/4/23-04014252-5932</t>
  </si>
  <si>
    <t>Наказ ДКБ ОДА від 15.06.2023 №57</t>
  </si>
  <si>
    <t>наказ Чернівецької обласної дитячої клінічної лікарні від 15.06.2023 № 33-АГ</t>
  </si>
  <si>
    <r>
      <t xml:space="preserve">Будівництво загальноосвітньої школи І-ІІІ ступенів в с. Давидівка Чернівецького району Чернівецької області (коригування)                                              </t>
    </r>
    <r>
      <rPr>
        <b/>
        <sz val="16"/>
        <rFont val="Times New Roman"/>
        <family val="1"/>
        <charset val="204"/>
      </rPr>
      <t xml:space="preserve">  </t>
    </r>
  </si>
  <si>
    <t>Будівництво дошкільного навчального закладу в с.Карапчів Вижницького району Чернівецької області (коригування)</t>
  </si>
  <si>
    <t>Облаштування підвального приміщення під розміщення споруди цивільного захисту-протирадіаційного укриття та капітальний ремонт будівлі літ. А (утеплення фасаду та ремонт даху) із запровадженням енергозберігаючих заходів в КНП "Новоселицька лікарня" Новоселицької міської ради по пров. Карамзіна,1 в м. Новоселиця Чернівецького району Чернівецької області</t>
  </si>
  <si>
    <t>понад 4000</t>
  </si>
  <si>
    <t>понад 1000</t>
  </si>
  <si>
    <t>понад 10000</t>
  </si>
  <si>
    <t>Капітальний ремонт</t>
  </si>
  <si>
    <t>м. Кіцмань</t>
  </si>
  <si>
    <t>30 л/місць</t>
  </si>
  <si>
    <t>ТЗОВ " Укпертиза МВК від 17.05.2023 № 42061</t>
  </si>
  <si>
    <t xml:space="preserve">Розпорядження виконкому Кіцманської міської ради від 19.05.2023  № 97 -р </t>
  </si>
  <si>
    <t>BR-30/4/23-04014252-6053</t>
  </si>
  <si>
    <t>193,8 м. кв.</t>
  </si>
  <si>
    <t>BR-30/4/23-04014252-6038</t>
  </si>
  <si>
    <t>понад 3500</t>
  </si>
  <si>
    <t>понад 400</t>
  </si>
  <si>
    <t>понад 6000</t>
  </si>
  <si>
    <t>понад 1200</t>
  </si>
  <si>
    <t>понад 5000</t>
  </si>
  <si>
    <t>Наказ ОККН "Чернівецький обласний медичний діагностично-реабілітаційний центр" від 10.05.2023 №08-ЛГ</t>
  </si>
  <si>
    <t>3241 м. кв.</t>
  </si>
  <si>
    <t>BR-30/4/23-04014252-6045</t>
  </si>
  <si>
    <t>RS-15/5/23-04014252-6702</t>
  </si>
  <si>
    <t>RS-16/5/23-04014252-6911</t>
  </si>
  <si>
    <t>ТОВ "Експертиза МВК" від 25.05.2023 № 42185</t>
  </si>
  <si>
    <t>Наказ ОКНП Буковинський клінічний онкологічний центр від 30.05.2023 № 82</t>
  </si>
  <si>
    <t>Наказ ОКНП "Чернівецька обласна клінічна лікарня" від 16.06.2023 №74</t>
  </si>
  <si>
    <t>Реставрація</t>
  </si>
  <si>
    <t>Реконструкція Грозинецького НВК I-III ст., по вул. Дружби 1А, в с. Грозинці, Чернівецького р-ну., Чернівецької області</t>
  </si>
  <si>
    <t>Топорівська</t>
  </si>
  <si>
    <t>с. Грозинці</t>
  </si>
  <si>
    <t>2023-2023</t>
  </si>
  <si>
    <t>319 уч.м.</t>
  </si>
  <si>
    <t>Реконструкція</t>
  </si>
  <si>
    <t>Топорівська територіальна громада</t>
  </si>
  <si>
    <t>Філія ДП "Укрдержбудекспертиза у Чернівецькій області"  21.10.2021 №26-0369/01-21</t>
  </si>
  <si>
    <t>Розпорядження 
№97-р від 03.11.2021</t>
  </si>
  <si>
    <t>1) будівництво (нове будівництво, реконструкцію, реставрацію, капітальний ремонт) громадських будинків та споруд (з урахуванням вимог безпеки щодо захисних споруд цивільного захисту та військових об’єктів (споруд, будинків, позицій, казарм, складів, доріг тощо), захисних споруд цивільного захисту та військових об’єктів (споруд, будинків, позицій, казарм, складів, доріг тощо);</t>
  </si>
  <si>
    <t>RE-24/4/23-04417398-5870</t>
  </si>
  <si>
    <t>понад 1800</t>
  </si>
  <si>
    <t xml:space="preserve">Реконструкція будівлі солдатської їдальні під дошкільний навчальний заклад по вул. Гвардійській, 15 в м. Сторожинець Чернівецької області </t>
  </si>
  <si>
    <t>Сучевенська</t>
  </si>
  <si>
    <t>3300 кв.м</t>
  </si>
  <si>
    <t>наказ про схвалення ОКНП "Чернівецький обласний госпіталь ветеранів війни" від 30.05.2023 №46</t>
  </si>
  <si>
    <t>CO-12/5/23-04014252-6624</t>
  </si>
  <si>
    <t>Капітальний ремонт поліклінічного корпусу (літера П) ОКНП "Буковинський клінічний онкологічний центр" в м. Чернівці вул. Героїв Майдану,242</t>
  </si>
  <si>
    <t xml:space="preserve">Ремонт (реставраційний) приміщень захисної споруди цивільного захисту (обліковий № 96006) ОКНП "Чернівецька обласна клінічна лікарня" по вул. Головній, 137 в м. Чернівці </t>
  </si>
  <si>
    <t>60 ліжкомісць</t>
  </si>
  <si>
    <t>200 осіб</t>
  </si>
  <si>
    <t xml:space="preserve">Капітальний ремонт загально-кардіологічного відділення №2 з облаштуванням системи вентиляції та споруди цивільного захисту населення в ОКНП «Чернівецький обласний клінічний кардіологічний центр» за адресою:  м. Чернівці, вул. Героїв Майдану,230 </t>
  </si>
  <si>
    <t>Капітальний ремонт приміщень з облаштуванням захисних споруд цивільного захисту  КНП «Чернівецький обласний центр служби крові» по вул. Українській, 36 
м. Чернівці, Чернівецької обл.</t>
  </si>
  <si>
    <t>Капітальний ремонт сховища, реабілітаційного, ендоскопічного та амбулаторно-поліклінічного відділень  ОКНП "Чернівецький обласний медичний діагностично-реабілітаційний центр" по вул. Н.Сотні,5А у м. Чернівці</t>
  </si>
  <si>
    <t>Ремонт (реставраційний) будівель інфекційного корпусу №12 та приймального інфекційного відділення корпусу №14 обласного комунального некомерційного підприємства "Чернівецька обласна клінічна лікарня" по вул. Головна, 137 в м. Чернівці</t>
  </si>
  <si>
    <t>Веренчанська</t>
  </si>
  <si>
    <t>с. Веренчанка</t>
  </si>
  <si>
    <t>2020-2023</t>
  </si>
  <si>
    <t>об'єкт</t>
  </si>
  <si>
    <t>RE-9/4/23-04014252-5392</t>
  </si>
  <si>
    <t>Наказ Департаменту капітального будівництва, містобудування та архітектури від 15.06.2023 № 60</t>
  </si>
  <si>
    <t>капітальний ремонт</t>
  </si>
  <si>
    <t>Будівництво каналізаційних очисних споруд для Петричанського психоневрологічного будинку-інтернату в с.Петричанка Глибоцького району Чернівецької області</t>
  </si>
  <si>
    <t>36м куб. на добу</t>
  </si>
  <si>
    <t>Наказ №69 від 31.05.2023р.</t>
  </si>
  <si>
    <t>CO-31/4/23-00022680-6069</t>
  </si>
  <si>
    <t>ОБ’ЄКТИ ІНФРАСТРУКТУРИ  (надання послуг з водопостачання, водовідведення, виробництва теплової енергії, теплопостачання, електропостачання)</t>
  </si>
  <si>
    <t>2) будівництво об’єктів інфраструктури, зокрема пов’язаних з наданням послуг з водопостачання, водовідведення, виробництва теплової енергії, теплопостачання, електропостачання</t>
  </si>
  <si>
    <t>Комунальна власність</t>
  </si>
  <si>
    <t>с.Петричанка</t>
  </si>
  <si>
    <t>смт Берегомет</t>
  </si>
  <si>
    <t>Проєктна потужність для працівників 25 осіб, для відвідувачів 25 осіб</t>
  </si>
  <si>
    <t xml:space="preserve">ТОВ "Експертиза МВК", від 02.06.2023 р. №42353 </t>
  </si>
  <si>
    <t xml:space="preserve">Розпорядження голови селищної ради №121-р від 02.06.2023 р. </t>
  </si>
  <si>
    <t>BR-12/5/23-04416996-6609</t>
  </si>
  <si>
    <t>Берегометська селищна рада</t>
  </si>
  <si>
    <t>Реконструкція ділянки водогону діаметром 800 мм від ВНС "Очерет" до вул. Каштанової в м. Чернівці (коригування) (ІІ-пусковий комплекс ПК 00 до ПК 2+10)</t>
  </si>
  <si>
    <t>Забезпечення стабільного водопостачання обласного центру</t>
  </si>
  <si>
    <t>Чернівецька міська рада</t>
  </si>
  <si>
    <t xml:space="preserve">   ДП "Укрдержбудекспертиза" Експертний звіт №26-0144/01-22 від 06.07.2022 року</t>
  </si>
  <si>
    <t>Наказ КП "Чернівціводоканал" 180 від 29.08.2022 року</t>
  </si>
  <si>
    <t>RE-9/4/23-36068147-5381</t>
  </si>
  <si>
    <t>Капітальний ремонт мереж водопостачання та водовідведення по вул. Гребінки Євгена в м.Чернівці</t>
  </si>
  <si>
    <t>ДП "Укрдержбудекспертиза" Експертний звіт №26-0302/01-22 від 17.11. 2022 року</t>
  </si>
  <si>
    <t>Наказ "Чернівціводоканал" № 113 від 04.05.2023 року</t>
  </si>
  <si>
    <t>BR-9/4/23-36068147-5382</t>
  </si>
  <si>
    <t>Капітальний ремонт магістрального сифонного трубопроводу системи забору води на підземному водозаборі "Магала"</t>
  </si>
  <si>
    <t>Робочий проект подано на експертизу орієнтовно до 25.05.2023р.</t>
  </si>
  <si>
    <t>__</t>
  </si>
  <si>
    <t>BR-9/4/23-36068147-5378</t>
  </si>
  <si>
    <t>Капітальний ремонт трубопроводів цетралізованого теплопостачання вул. Авангардна,51 УТ-3 - УТ-5 Руська, 219Е УТ-5 - УТ-7 Руська, 233 в м. Чернівці</t>
  </si>
  <si>
    <t xml:space="preserve">Чернівецька </t>
  </si>
  <si>
    <t>Чернівці</t>
  </si>
  <si>
    <t>2021-2023</t>
  </si>
  <si>
    <t>Забезпечення стабільного теплопостачання м.Чернівців</t>
  </si>
  <si>
    <t>Філія ДП "Укрдержбудекспертиза" у Чернівецькій області №26-0244/01-21 від 16.06.2021</t>
  </si>
  <si>
    <t>Наказ МКП "Чернівцітеплокомуненерго" №95/1 від 16.06.2021</t>
  </si>
  <si>
    <t>NS-16/03/2023-37641918-512</t>
  </si>
  <si>
    <t>ПКД потребує коригування</t>
  </si>
  <si>
    <t>Капітальний ремонт трубопроводів цетралізованого теплопостачання кот. вул. Руська-перед УТ-2 (СПІРО), відгалуження до УТ-2-центральна траса в м.Чернівці</t>
  </si>
  <si>
    <t>Філія ДП "Укрдержбудекспертиза" у Чернівецькій області №26-0243/01-21 від 16.06.2021</t>
  </si>
  <si>
    <t>NS-16/03/2023-37641918-511</t>
  </si>
  <si>
    <t>Капітальний ремонт трубопроводів цетралізованого теплопостачання  Руська, 233-253 в м.Чернівці</t>
  </si>
  <si>
    <t>Філія ДП "Укрдержбудекспертиза" у Чернівецькій області №26-0246/01-21 від 16.06.2021</t>
  </si>
  <si>
    <t>NS-16/03/2023-37641918-510</t>
  </si>
  <si>
    <t>Капітальний ремонт трубопроводів цетралізованого теплопостачання П.Кільцева, 29 (ТК14-70-71-73-74-75-76-77-78-79-80-80А-82-83-85) в м.Чернівці</t>
  </si>
  <si>
    <t>Філія ДП "Укрдержбудекспертиза" у Чернівецькій області №26-0245/01-21 від 16.06.2021</t>
  </si>
  <si>
    <t>NS-16/13/2023-37641918-509</t>
  </si>
  <si>
    <t>Реконструкція ГТП-3Ю на вул. Героїв Майдану, 97 А (встановлення насосів підвищення тиску із заміною існуючих трубопроводів) в м.Чернівці</t>
  </si>
  <si>
    <t>2022-2023</t>
  </si>
  <si>
    <t>реконструкція</t>
  </si>
  <si>
    <t>Філія ДП "Укрдержбудекспертиза" у Чернівецькій області №26-0293-01/22 від 12.12.2022</t>
  </si>
  <si>
    <t>Наказ МКП "Чернівцітеплокомуненерго" №147/1 від 12.12.2022</t>
  </si>
  <si>
    <t>RE-9/4/23-36068147-5377</t>
  </si>
  <si>
    <t>Капітальний ремонт водогону с. Вороновиця Кельменецького району Чернівецької області</t>
  </si>
  <si>
    <t>Кельменецька</t>
  </si>
  <si>
    <t>смт Кельменці</t>
  </si>
  <si>
    <t>2019-2023</t>
  </si>
  <si>
    <r>
      <t>Річна потреба у воді 64,315 тис.м</t>
    </r>
    <r>
      <rPr>
        <vertAlign val="superscript"/>
        <sz val="14"/>
        <color theme="1"/>
        <rFont val="Times New Roman"/>
        <family val="1"/>
        <charset val="204"/>
      </rPr>
      <t>3</t>
    </r>
    <r>
      <rPr>
        <sz val="14"/>
        <color theme="1"/>
        <rFont val="Times New Roman"/>
        <family val="1"/>
        <charset val="204"/>
      </rPr>
      <t xml:space="preserve"> </t>
    </r>
  </si>
  <si>
    <t>Кельменецька селищна рада</t>
  </si>
  <si>
    <t>Філія ДП "Укрдержбудекспертиза" у Чернівецькій області 15.05.2019, №26-0310-19/2</t>
  </si>
  <si>
    <t>Рішеення Вороновицької сільської ради від 17.05.2019 №29</t>
  </si>
  <si>
    <t>BR-8/4/23-04417010-5322</t>
  </si>
  <si>
    <t>Необхідна актуалізація кошторисної вартості у поточних цінах</t>
  </si>
  <si>
    <t>Капітальний ремонт автомобільної дороги загального користування місцевого значення О26080 Заліщики-Звинячин-Городенка з під’їздом до ст. Стефанешти на ділянці км 5+300-13+300</t>
  </si>
  <si>
    <t>Кострижівська</t>
  </si>
  <si>
    <t>Степанівка</t>
  </si>
  <si>
    <t>2023-2024</t>
  </si>
  <si>
    <t>13,3 км</t>
  </si>
  <si>
    <t>бюджетна програма 3131090</t>
  </si>
  <si>
    <t>ТОВ "Перша будівельна експертиза" 12.12.2021 №211012-10/А</t>
  </si>
  <si>
    <t>Наказ управління інфраструктури, капітального будівництва та експлуатації доріг обласної державної адміністрації від 25.01.2022 №12-ОД</t>
  </si>
  <si>
    <t xml:space="preserve">BR-9/4/23-04014252-5404 </t>
  </si>
  <si>
    <t xml:space="preserve">Усього по об'єктах інфраструктури </t>
  </si>
  <si>
    <t>Реконструкція гінекологічно-пологового відділення КНП «Кельменецька багатопрофільна лікарня» під Дністровський реабілітаційно-паліативний центр по вулиці Сагайдачного, 69 смт. Кельменці Дністровського району Чернівецької області</t>
  </si>
  <si>
    <t>Облаштування 50 місць для паліативної допомоги</t>
  </si>
  <si>
    <t>Філія ДП "Укрдержбудекспертиза" у Чернівецькій області, 08.10.2020, №26-0544-20</t>
  </si>
  <si>
    <t>Наказ КНП "Кельменецька ЦРЛ" від 09.10.2020 №21</t>
  </si>
  <si>
    <t>RE-8/4/23-04417010-5318</t>
  </si>
  <si>
    <t>Вартість перерахована у цінах станом на 30.03.2023, знаходиться на повторній експертизі</t>
  </si>
  <si>
    <t>Капітальний ремонт хірургічного відділення «Кельменецької багатопрофільної лікарні», (літера Б) по вулиці Сагайдачного, 79, с.м.т. Кельменці Дністровського району Чернівецької області</t>
  </si>
  <si>
    <t>Розміщується 55 ліжко-місць</t>
  </si>
  <si>
    <t>ТзОВ "Екпертиза МВК", 21.03.2023 №41349</t>
  </si>
  <si>
    <t>Наказ КНП "Кельменецька БПЛ" від 28.03.2023 №14</t>
  </si>
  <si>
    <t>BR-8/4/23-04417010-5319</t>
  </si>
  <si>
    <t>Хірургічне відділення на 55 ліжко-місць</t>
  </si>
  <si>
    <t>Усього по громадських будівлях</t>
  </si>
  <si>
    <t>Капітальний ремонт автомобільної дороги загального користування місцевого значення О26165 об’їзд м. Сторожинець на ділянці км 0+000 – км 2+600</t>
  </si>
  <si>
    <t>2,6 км</t>
  </si>
  <si>
    <t>державна</t>
  </si>
  <si>
    <t>в процесі розробки</t>
  </si>
  <si>
    <t>Наказ №52-ОД від 26.05.2023</t>
  </si>
  <si>
    <t>BR-23/4/23-43565662-5807</t>
  </si>
  <si>
    <t>Капітальний ремонт автомобільної дороги загального користування місцевого значення О26104 Кельменці - /Р-63/ на ділянці км 0+000 – км 1+700</t>
  </si>
  <si>
    <t>1,7 км</t>
  </si>
  <si>
    <t>Наказ №50-ОД від 26.05.2023</t>
  </si>
  <si>
    <t>BR-23/4/23-43565662-5808</t>
  </si>
  <si>
    <t>Капітальний ремонт автомобільної дороги загального користування місцевого значення О26080 Заліщики - Звинячин - Городенка з під’їздом до ст. Стефанешти на ділянці км 0+000 – км 5+299</t>
  </si>
  <si>
    <t>с. Степанівка</t>
  </si>
  <si>
    <t>5,3 км</t>
  </si>
  <si>
    <t>Наказ №48-ОД від 22.05.2023</t>
  </si>
  <si>
    <t>BR-23/4/23-43565662-5813</t>
  </si>
  <si>
    <t>Капітальний ремонт моста у с.Лівинці на автомобільній дорозі загального користування місцевого значення О26097 Лівинці-Михайлівка-Козиряни на ділянці км 1+430 (коригування)</t>
  </si>
  <si>
    <t xml:space="preserve">Лівинецька </t>
  </si>
  <si>
    <t>с. Лівинці</t>
  </si>
  <si>
    <t>43,7 кв. м</t>
  </si>
  <si>
    <t xml:space="preserve">  ТОВ "УК ЕКСПЕРТИЗА" 16.05.2023 №Т163-А</t>
  </si>
  <si>
    <t>Наказ №46-ОД від 22.05.2023</t>
  </si>
  <si>
    <t>BR-23/4/23-43565662-5816</t>
  </si>
  <si>
    <t>Капітальний ремонт автомобільної дороги загального користування місцевого значення О26138 Строїнці – Маршинці на ділянці км 0+000 – км 2+700</t>
  </si>
  <si>
    <t>2,7 км</t>
  </si>
  <si>
    <t>Наказ №49-ОД від 22.05.2023</t>
  </si>
  <si>
    <t>BR-24/4/23-43565662-5854</t>
  </si>
  <si>
    <t>Капітальний ремонт автомобільної дороги загального користування місцевого значення О26127 Маршинці – Форосна – Довжок - /Н-03/ на ділянці км 0+000 – км 1+600</t>
  </si>
  <si>
    <t>1,6 км</t>
  </si>
  <si>
    <t>Наказ №51-ОД від 26.05.2023</t>
  </si>
  <si>
    <t>BR-24/4/23-43565662-5896</t>
  </si>
  <si>
    <t>Капітальний ремонт дорожнього покриття по вул.Лісна від НОЗ до вул.Чернівецької в м.Хотин Дністровського району Чернівецької області</t>
  </si>
  <si>
    <t>Хотинська МТГ</t>
  </si>
  <si>
    <t>746 м</t>
  </si>
  <si>
    <t>Рішення №483/39 від 26.05.2023</t>
  </si>
  <si>
    <t>BR-5/5/23-04062205-6355</t>
  </si>
  <si>
    <t>Капітальний ремонт дорожнього покриття по вул.Чернівецької до перехрестя вул.Лісної -вул.Незалежності в м.Хотин Дністровського району Чернівецької області</t>
  </si>
  <si>
    <t>224 м</t>
  </si>
  <si>
    <t>BR-5/5/23-04062205-6361</t>
  </si>
  <si>
    <t>Будівництво каналізаційного колектора в м. Вижниця Чернівецької області (коригування)</t>
  </si>
  <si>
    <t xml:space="preserve">Вижницька </t>
  </si>
  <si>
    <t>м. Вижниця</t>
  </si>
  <si>
    <t>2017-2023</t>
  </si>
  <si>
    <t>400 м.куб/добу</t>
  </si>
  <si>
    <t>Вижницька міська рада</t>
  </si>
  <si>
    <t>ТзОВ "Експертиза МВК" 31.05.2023 №42306</t>
  </si>
  <si>
    <t>Рішення виконкому Вижницької міської ради
від 07.06.2023 
№105/1</t>
  </si>
  <si>
    <t>CO-31/4/23-04062096-6133</t>
  </si>
  <si>
    <t>Реконструкція очисних споруд каналізації 800м3/добу з виділенням І-ої 400м3/добу черги в смт. Глибока Чернівецької області (Коригування)</t>
  </si>
  <si>
    <t>Глибоцька</t>
  </si>
  <si>
    <t>смт Глибока</t>
  </si>
  <si>
    <t>2004-2023</t>
  </si>
  <si>
    <t xml:space="preserve">ТзОВ "Експертиза МВК"
 26.05.2023 № 42234 </t>
  </si>
  <si>
    <t>Наказ від 30.05.2023 №46</t>
  </si>
  <si>
    <t>RE-29/4/23-04014252-5938</t>
  </si>
  <si>
    <t>Капітальний ремонт водопровідної мережі  по вул.Чернівецькій в м.Сторожинець, Чернівецького району, Чернівецької області</t>
  </si>
  <si>
    <t xml:space="preserve">Сторожинецька </t>
  </si>
  <si>
    <t>м.Сторожинець</t>
  </si>
  <si>
    <t>заміна 4 км водопровідних труб</t>
  </si>
  <si>
    <t>Сторожинецька міська рада</t>
  </si>
  <si>
    <t>ТзОВ "Експертиза МВК", експертна оцінка  №42388 від 05.06.2023р.</t>
  </si>
  <si>
    <t>Наказ КП "Сторожинецьке ЖКГ" № 33-О від 05.06.2023р.</t>
  </si>
  <si>
    <t>EX-18/4/23-04062179-5696</t>
  </si>
  <si>
    <t>Капітальний ремонт комунального приміщення-складу для зберігання твердого палива для критичної інфраструктури / виробництва тепла за адресою м.Хотин, вул. Піблубного, 2Б</t>
  </si>
  <si>
    <t>2000 куб. м</t>
  </si>
  <si>
    <t>BR-1/5/23-04062205-6165</t>
  </si>
  <si>
    <t>Реконструкція каналізаційних очисних споруд в м. Хотин Чернівецької області</t>
  </si>
  <si>
    <t>1700 куб.м/добу</t>
  </si>
  <si>
    <t>RE-10/4/23-04062205-5502</t>
  </si>
  <si>
    <t>Будівництво мереж водопостачання та водовідведення до території Індустріального парку “Хотин Invest” в м. Хотин Чернівецької області</t>
  </si>
  <si>
    <t>мережа водопостачання - 2,4 км, каналізаційна мережа - 2,8км</t>
  </si>
  <si>
    <t xml:space="preserve"> Рішення №484/40 від 05.06.2023</t>
  </si>
  <si>
    <t>CO-12/4/23-04062205-5559</t>
  </si>
  <si>
    <t>Реконструкція будинку культури з добудовою адміністративних приміщень та центру надання адміністративних послуг Мамалигівської сільської ради по вул. Головній, 79, в с.Мамалига Новоселицького району Чернівецької області (коригування)</t>
  </si>
  <si>
    <t>Мамалигівська</t>
  </si>
  <si>
    <t>с. Мамалига</t>
  </si>
  <si>
    <t>2018-2023</t>
  </si>
  <si>
    <t>10941,6 кв.м</t>
  </si>
  <si>
    <t>Філія ДП «Укрдержбуд експертиза» 10.03.2021 №26-0035/01-21</t>
  </si>
  <si>
    <t>Наказ ДКБ ОДА від 11.05.2023 №44</t>
  </si>
  <si>
    <t>пункт 1 будівництво (нове будівництво, реконструкцію, реставрацію, капітальний ремонт) громадських будинків та споруд (з урахуванням вимог безпеки щодо захисних споруд цивільного захисту та військових об’єктів (споруд, будинків, позицій, казарм, складів, доріг тощо), захисних споруд цивільного захисту та військових об’єктів (споруд, будинків, позицій, казарм, складів, доріг тощо);</t>
  </si>
  <si>
    <t>RE-26/4/23-04014252-5918</t>
  </si>
  <si>
    <t>Капітальний ремонт відділення медичної реабілітації (п'ятий поверх) літ. Б Комунального некомерційного підприємства «Кіцманська багатопрофільна лікарня інтенсивного лікування» по вул. Незалежності,1 в м. Кіцмань, Чернівецької області</t>
  </si>
  <si>
    <t>Нове будівництво адміністративного корпусу Чернівецького обласного госпіталю ветеранів війни з приміщенням подвійного призначення, багаторівневим паркінгом та капітальним ремонтом приміщень будівлі літ. «Б» та літ. «А»  за адресою Чернівецька область, Чернівецький район, Чернівецька територіальна громада, м. Чернівці, вул. Фастівська, 20 (1 черга)</t>
  </si>
  <si>
    <t>Реконструкція з добудовою Веренчанської ЗОШ I-III ступеня по вул. Шевченко, 80 
в с.Веренчанка Заставнівського району, Чернівецької області</t>
  </si>
  <si>
    <t>Наказ Департаменту капітального будівництва, містобудування та архітектури №61 від 16.06.2023</t>
  </si>
  <si>
    <t>Наказ ОКНП "Чернівецька обласна клінічна лікарня" від 15.06.2023 №73</t>
  </si>
  <si>
    <t>Капітальний ремонт приміщень відділень 4-го та 2-го поверхів обласної комунальної установи «Лікарня швидкої медичної допомоги»  по вул. Фастівська, 2 в м. Чернівці.</t>
  </si>
  <si>
    <t>ДП "Укрдержбудекспертиза"  від 28.08.2020 №26-0509-20</t>
  </si>
  <si>
    <t>Наказ Департаменту капітального будівництва, містобудування та архітектури від  20.08.2021 № 140</t>
  </si>
  <si>
    <t>BR-9/4/23-04014252-5390</t>
  </si>
  <si>
    <t>Капітальний ремонт навчальних корпусів Кельменецького ліцею – опорного закладу за адресою: площа Центральна,5 та по вул. Першотравнева,19 смт.Кельменці, Кельменецького району, Чернівецької області</t>
  </si>
  <si>
    <t>Покращення умов навчання 900 дітей</t>
  </si>
  <si>
    <t>Філія ДП "Укрдержбудекспертиза" у Чернівецькій області, 30.09.2020, №26-0467-20</t>
  </si>
  <si>
    <t>Наказ відділу освіти РДА від 30.09.2020 №14</t>
  </si>
  <si>
    <t>BR-8/4/23-04417010-5320</t>
  </si>
  <si>
    <t>Необхідна актулізація кошторисної вартості у поточних цінах, орієнтовна вартість станом на 01.05.2023 - 11500 тис.грн.</t>
  </si>
  <si>
    <t>Капітальний ремонт приміщення кімнат лікарні на денний центр соціально-психологічної допомоги особам, які постраждали від домашнього  насильства та насильства за ознакою статі при Кельменецькому селищному центрі соціальних служб, за адресою: вул.О.Кобилянської, 20 в с.Іванівці Дністровського р-ну Чернівецької обл.</t>
  </si>
  <si>
    <t>Облаштування 2 кімнат тимчасового перебування постраждалих осіб</t>
  </si>
  <si>
    <t>Філія ДП "Укрдержбудекспертиза" у Чернівецькій області №26-0264/01-21 від 18.06.2021</t>
  </si>
  <si>
    <t>Розпорядження селищної ради №95-ОД від 27.06.21</t>
  </si>
  <si>
    <t>BR-8/4/23-04417010-5321</t>
  </si>
  <si>
    <t>Вартість перерахована у цінах станом на 23.02.2023, повторна експертиза ,буде проведена</t>
  </si>
  <si>
    <t>Капітальний ремонт нежитлового приміщення під ЦНАП по вул. Центральна, 30 в смт Берегомет Вижницького району Чернівецької області</t>
  </si>
  <si>
    <t>Капітальний ремонт приміщень подвійного призначення із захисними властивостями захисних споруд цивільного захисту КНП "Путильська багатопрофільна лікарня"  на вул.Українській, 38 в смт.Путила, Вижницького району</t>
  </si>
  <si>
    <t>Путильська</t>
  </si>
  <si>
    <t>смт Путила</t>
  </si>
  <si>
    <t>336 кв м</t>
  </si>
  <si>
    <t>Путильська селищна рада</t>
  </si>
  <si>
    <t>Товариство з обмеженою відповідальністю "УК ЕКСПЕРТИЗА" від 30.05.2023 №30/361-05/23</t>
  </si>
  <si>
    <t>Наказ директора 
КНП "Путильська БЛ" 
від  26.05.2023 №135</t>
  </si>
  <si>
    <t>1) будівництво (нове будівництво, 
реконструкцію, реставрацію, 
капітальний ремонт) громадських будівель (з урахуванням вимог безпеки щодо захисних споруд цивільного захисту), захисних споруд цивільного захисту</t>
  </si>
  <si>
    <t>BR-16/5/23-04417046-6900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</si>
</sst>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0.000"/>
    <numFmt numFmtId="167" formatCode="0.000"/>
    <numFmt numFmtId="168" formatCode="0.0000000000000"/>
    <numFmt numFmtId="169" formatCode="0.000000000"/>
    <numFmt numFmtId="170" formatCode="#,##0.00000000"/>
    <numFmt numFmtId="171" formatCode="0.0000000"/>
    <numFmt numFmtId="172" formatCode="#,##0.000000000000"/>
    <numFmt numFmtId="173" formatCode="#,##0.000000000"/>
    <numFmt numFmtId="174" formatCode="#,##0.0000000000"/>
  </numFmts>
  <fonts count="39">
    <font>
      <sz val="11"/>
      <color theme="1"/>
      <name val="Calibri"/>
      <family val="2"/>
      <charset val="204"/>
      <scheme val="minor"/>
    </font>
    <font>
      <sz val="10"/>
      <name val="Arial Cyr"/>
      <charset val="204"/>
    </font>
    <font>
      <b/>
      <sz val="22"/>
      <name val="Times New Roman"/>
      <family val="1"/>
      <charset val="204"/>
    </font>
    <font>
      <sz val="12"/>
      <name val="Times New Roman"/>
      <family val="1"/>
      <charset val="204"/>
    </font>
    <font>
      <sz val="16"/>
      <name val="Times New Roman"/>
      <family val="1"/>
      <charset val="204"/>
    </font>
    <font>
      <sz val="10"/>
      <name val="Times New Roman"/>
      <family val="1"/>
      <charset val="204"/>
    </font>
    <font>
      <sz val="11"/>
      <name val="Times New Roman"/>
      <family val="1"/>
      <charset val="204"/>
    </font>
    <font>
      <sz val="14"/>
      <name val="Times New Roman"/>
      <family val="1"/>
      <charset val="204"/>
    </font>
    <font>
      <sz val="16"/>
      <name val="Arial Cyr"/>
      <charset val="204"/>
    </font>
    <font>
      <b/>
      <sz val="14"/>
      <name val="Times New Roman"/>
      <family val="1"/>
      <charset val="204"/>
    </font>
    <font>
      <sz val="12"/>
      <name val="Arial Cyr"/>
      <charset val="204"/>
    </font>
    <font>
      <sz val="15"/>
      <name val="Times New Roman"/>
      <family val="1"/>
      <charset val="204"/>
    </font>
    <font>
      <b/>
      <sz val="16"/>
      <name val="Times New Roman"/>
      <family val="1"/>
      <charset val="204"/>
    </font>
    <font>
      <b/>
      <sz val="10"/>
      <name val="Times New Roman"/>
      <family val="1"/>
      <charset val="204"/>
    </font>
    <font>
      <b/>
      <sz val="18"/>
      <name val="Times New Roman"/>
      <family val="1"/>
      <charset val="204"/>
    </font>
    <font>
      <b/>
      <sz val="15"/>
      <name val="Times New Roman"/>
      <family val="1"/>
      <charset val="204"/>
    </font>
    <font>
      <b/>
      <sz val="12"/>
      <name val="Times New Roman"/>
      <family val="1"/>
    </font>
    <font>
      <b/>
      <sz val="12"/>
      <name val="Times New Roman"/>
      <family val="1"/>
      <charset val="204"/>
    </font>
    <font>
      <b/>
      <sz val="26"/>
      <name val="Times New Roman"/>
      <family val="1"/>
      <charset val="204"/>
    </font>
    <font>
      <sz val="14"/>
      <color rgb="FF33465C"/>
      <name val="Times New Roman"/>
      <family val="1"/>
      <charset val="204"/>
    </font>
    <font>
      <sz val="14"/>
      <color theme="1"/>
      <name val="Times New Roman"/>
      <family val="1"/>
      <charset val="204"/>
    </font>
    <font>
      <sz val="12"/>
      <color theme="1"/>
      <name val="Times New Roman"/>
      <family val="1"/>
      <charset val="204"/>
    </font>
    <font>
      <sz val="12"/>
      <color rgb="FFFF0000"/>
      <name val="Arimo"/>
    </font>
    <font>
      <sz val="12"/>
      <color rgb="FF000000"/>
      <name val="Times New Roman"/>
      <family val="1"/>
      <charset val="204"/>
    </font>
    <font>
      <sz val="14"/>
      <color rgb="FF000000"/>
      <name val="Times New Roman"/>
      <family val="1"/>
      <charset val="204"/>
    </font>
    <font>
      <sz val="14"/>
      <color rgb="FF151515"/>
      <name val="Times New Roman"/>
      <family val="1"/>
      <charset val="204"/>
    </font>
    <font>
      <sz val="14"/>
      <color theme="1"/>
      <name val="Times New Roman"/>
      <family val="1"/>
      <charset val="204"/>
    </font>
    <font>
      <sz val="14"/>
      <color rgb="FFFF0000"/>
      <name val="Times New Roman"/>
      <family val="1"/>
      <charset val="204"/>
    </font>
    <font>
      <sz val="14"/>
      <color rgb="FF33465C"/>
      <name val="Calibri"/>
      <family val="2"/>
      <charset val="204"/>
      <scheme val="minor"/>
    </font>
    <font>
      <sz val="14"/>
      <name val="Arial Cyr"/>
      <charset val="204"/>
    </font>
    <font>
      <sz val="14"/>
      <color indexed="8"/>
      <name val="Times New Roman"/>
      <family val="1"/>
      <charset val="204"/>
    </font>
    <font>
      <sz val="12"/>
      <color rgb="FF333333"/>
      <name val="Times New Roman"/>
      <family val="1"/>
      <charset val="204"/>
    </font>
    <font>
      <vertAlign val="superscript"/>
      <sz val="14"/>
      <color theme="1"/>
      <name val="Times New Roman"/>
      <family val="1"/>
      <charset val="204"/>
    </font>
    <font>
      <b/>
      <sz val="16"/>
      <color rgb="FF000000"/>
      <name val="Times New Roman"/>
      <family val="1"/>
      <charset val="204"/>
    </font>
    <font>
      <sz val="11"/>
      <color rgb="FF33465C"/>
      <name val="Calibri"/>
      <family val="2"/>
      <charset val="204"/>
      <scheme val="minor"/>
    </font>
    <font>
      <sz val="11"/>
      <color theme="1"/>
      <name val="Times New Roman"/>
      <family val="1"/>
      <charset val="204"/>
    </font>
    <font>
      <sz val="10"/>
      <color theme="1"/>
      <name val="Times New Roman"/>
      <family val="1"/>
      <charset val="204"/>
    </font>
    <font>
      <sz val="14"/>
      <color rgb="FF000000"/>
      <name val="&quot;Times New Roman&quot;"/>
    </font>
    <font>
      <b/>
      <sz val="24"/>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1" fillId="0" borderId="0"/>
    <xf numFmtId="164" fontId="1" fillId="0" borderId="0" applyFont="0" applyFill="0" applyBorder="0" applyAlignment="0" applyProtection="0"/>
  </cellStyleXfs>
  <cellXfs count="240">
    <xf numFmtId="0" fontId="0" fillId="0" borderId="0" xfId="0"/>
    <xf numFmtId="0" fontId="1" fillId="0" borderId="0" xfId="1"/>
    <xf numFmtId="0" fontId="6" fillId="0" borderId="0" xfId="1" applyFont="1"/>
    <xf numFmtId="0" fontId="8" fillId="0" borderId="0" xfId="1" applyFont="1"/>
    <xf numFmtId="165" fontId="1" fillId="0" borderId="0" xfId="1" applyNumberFormat="1" applyAlignment="1">
      <alignment horizontal="center"/>
    </xf>
    <xf numFmtId="0" fontId="1" fillId="0" borderId="0" xfId="1" applyAlignment="1">
      <alignment horizontal="center"/>
    </xf>
    <xf numFmtId="0" fontId="6" fillId="0" borderId="1" xfId="1" applyFont="1" applyBorder="1" applyAlignment="1">
      <alignment horizontal="center" vertical="center"/>
    </xf>
    <xf numFmtId="0" fontId="5" fillId="0" borderId="0" xfId="1" applyFont="1" applyAlignment="1">
      <alignment horizontal="center" vertical="center"/>
    </xf>
    <xf numFmtId="0" fontId="10" fillId="0" borderId="0" xfId="1" applyFont="1"/>
    <xf numFmtId="0" fontId="3" fillId="0" borderId="0" xfId="1" applyFont="1"/>
    <xf numFmtId="0" fontId="1" fillId="0" borderId="0" xfId="1" applyAlignment="1">
      <alignment wrapText="1"/>
    </xf>
    <xf numFmtId="0" fontId="9" fillId="0" borderId="1" xfId="1" applyFont="1" applyBorder="1" applyAlignment="1">
      <alignment horizontal="center" vertical="center" wrapText="1"/>
    </xf>
    <xf numFmtId="0" fontId="3" fillId="0" borderId="1" xfId="1" applyFont="1" applyBorder="1" applyAlignment="1">
      <alignment horizontal="center" vertical="center" wrapText="1"/>
    </xf>
    <xf numFmtId="165" fontId="6" fillId="0" borderId="1" xfId="1" applyNumberFormat="1" applyFont="1" applyBorder="1" applyAlignment="1">
      <alignment horizontal="center" vertical="center" wrapText="1"/>
    </xf>
    <xf numFmtId="0" fontId="7" fillId="2" borderId="1" xfId="1" applyFont="1" applyFill="1" applyBorder="1" applyAlignment="1">
      <alignment horizontal="center" vertical="center" wrapText="1"/>
    </xf>
    <xf numFmtId="0" fontId="4" fillId="0" borderId="0" xfId="1" applyFont="1" applyAlignment="1">
      <alignment horizontal="right"/>
    </xf>
    <xf numFmtId="0" fontId="7" fillId="0" borderId="1" xfId="0" applyFont="1" applyBorder="1" applyAlignment="1">
      <alignment horizontal="center" vertical="center" wrapText="1"/>
    </xf>
    <xf numFmtId="0" fontId="5" fillId="0" borderId="1" xfId="1" applyFont="1" applyBorder="1" applyAlignment="1">
      <alignment horizontal="center" vertical="center"/>
    </xf>
    <xf numFmtId="0" fontId="1" fillId="0" borderId="1" xfId="1" applyBorder="1" applyAlignment="1">
      <alignment wrapText="1"/>
    </xf>
    <xf numFmtId="0" fontId="1" fillId="0" borderId="1" xfId="1" applyBorder="1"/>
    <xf numFmtId="0" fontId="7" fillId="0" borderId="1" xfId="0" applyFont="1" applyFill="1" applyBorder="1" applyAlignment="1">
      <alignment horizontal="center" vertical="center" wrapText="1"/>
    </xf>
    <xf numFmtId="0" fontId="7" fillId="3" borderId="1" xfId="1" applyFont="1" applyFill="1" applyBorder="1" applyAlignment="1">
      <alignment horizontal="center" vertical="center"/>
    </xf>
    <xf numFmtId="0" fontId="11" fillId="3" borderId="1" xfId="1" applyFont="1" applyFill="1" applyBorder="1" applyAlignment="1">
      <alignment horizontal="center" vertical="center"/>
    </xf>
    <xf numFmtId="0" fontId="3" fillId="3" borderId="1" xfId="1" applyFont="1" applyFill="1" applyBorder="1" applyAlignment="1">
      <alignment horizontal="center" vertical="center" textRotation="90" wrapText="1"/>
    </xf>
    <xf numFmtId="167" fontId="3" fillId="3" borderId="1" xfId="0"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10" fillId="3" borderId="0" xfId="1" applyFont="1" applyFill="1" applyAlignment="1">
      <alignment vertical="center"/>
    </xf>
    <xf numFmtId="0" fontId="1" fillId="3" borderId="0" xfId="1" applyFill="1" applyAlignment="1">
      <alignment vertical="center"/>
    </xf>
    <xf numFmtId="167" fontId="9" fillId="3" borderId="1" xfId="1" applyNumberFormat="1" applyFont="1" applyFill="1" applyBorder="1" applyAlignment="1">
      <alignment horizontal="center" vertic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9" fillId="4" borderId="1" xfId="1" applyFont="1" applyFill="1" applyBorder="1" applyAlignment="1">
      <alignment horizontal="left" vertical="center" wrapText="1"/>
    </xf>
    <xf numFmtId="0" fontId="9" fillId="4" borderId="1" xfId="1" applyFont="1" applyFill="1" applyBorder="1" applyAlignment="1">
      <alignment horizontal="center" vertical="center" wrapText="1"/>
    </xf>
    <xf numFmtId="167" fontId="15" fillId="4" borderId="1" xfId="1" applyNumberFormat="1" applyFont="1" applyFill="1" applyBorder="1" applyAlignment="1">
      <alignment horizontal="center" vertical="center"/>
    </xf>
    <xf numFmtId="0" fontId="9" fillId="4" borderId="1" xfId="1" applyFont="1" applyFill="1" applyBorder="1" applyAlignment="1">
      <alignment horizontal="center" textRotation="90"/>
    </xf>
    <xf numFmtId="167" fontId="13" fillId="4" borderId="1" xfId="1" applyNumberFormat="1" applyFont="1" applyFill="1" applyBorder="1" applyAlignment="1">
      <alignment horizontal="center" vertical="center"/>
    </xf>
    <xf numFmtId="167" fontId="16" fillId="0" borderId="0" xfId="1" applyNumberFormat="1" applyFont="1" applyAlignment="1">
      <alignment horizontal="center" vertical="center"/>
    </xf>
    <xf numFmtId="167" fontId="17" fillId="0" borderId="0" xfId="1" applyNumberFormat="1" applyFont="1" applyAlignment="1">
      <alignment horizontal="center" vertical="center"/>
    </xf>
    <xf numFmtId="0" fontId="17" fillId="0" borderId="0" xfId="1" applyFont="1" applyAlignment="1">
      <alignment horizontal="center" vertical="center"/>
    </xf>
    <xf numFmtId="0" fontId="13" fillId="0" borderId="0" xfId="1" applyFont="1" applyAlignment="1">
      <alignment horizontal="center" vertical="center"/>
    </xf>
    <xf numFmtId="0" fontId="12" fillId="0" borderId="1" xfId="1" applyFont="1" applyBorder="1" applyAlignment="1">
      <alignment horizontal="center" vertical="center"/>
    </xf>
    <xf numFmtId="0" fontId="11" fillId="0" borderId="1" xfId="1" applyFont="1" applyBorder="1" applyAlignment="1">
      <alignment horizontal="left" wrapText="1"/>
    </xf>
    <xf numFmtId="1" fontId="18" fillId="3" borderId="1" xfId="1" applyNumberFormat="1" applyFont="1" applyFill="1" applyBorder="1" applyAlignment="1">
      <alignment horizontal="center" vertical="center"/>
    </xf>
    <xf numFmtId="0" fontId="9" fillId="3" borderId="1" xfId="1" applyFont="1" applyFill="1" applyBorder="1" applyAlignment="1">
      <alignment horizontal="left" vertical="center"/>
    </xf>
    <xf numFmtId="167" fontId="15" fillId="0" borderId="1" xfId="1" applyNumberFormat="1" applyFont="1" applyBorder="1" applyAlignment="1">
      <alignment horizontal="center" vertical="center"/>
    </xf>
    <xf numFmtId="166" fontId="7" fillId="0" borderId="1" xfId="0" applyNumberFormat="1" applyFont="1" applyBorder="1" applyAlignment="1">
      <alignment horizontal="center" vertical="center" wrapText="1"/>
    </xf>
    <xf numFmtId="0" fontId="7"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1" xfId="0" applyFont="1" applyFill="1" applyBorder="1" applyAlignment="1">
      <alignment vertical="center" wrapText="1"/>
    </xf>
    <xf numFmtId="167" fontId="1" fillId="0" borderId="1" xfId="1" applyNumberFormat="1" applyBorder="1"/>
    <xf numFmtId="167" fontId="1" fillId="0" borderId="0" xfId="1" applyNumberFormat="1" applyAlignment="1">
      <alignment horizontal="center"/>
    </xf>
    <xf numFmtId="167" fontId="6" fillId="0" borderId="1" xfId="1" applyNumberFormat="1" applyFont="1" applyBorder="1" applyAlignment="1">
      <alignment horizontal="center" vertical="center"/>
    </xf>
    <xf numFmtId="0" fontId="7" fillId="2" borderId="1" xfId="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10" fillId="0" borderId="0" xfId="1" applyFont="1" applyAlignment="1">
      <alignment vertical="center"/>
    </xf>
    <xf numFmtId="0" fontId="1" fillId="0" borderId="0" xfId="1" applyAlignment="1">
      <alignment vertical="center"/>
    </xf>
    <xf numFmtId="0" fontId="3" fillId="0" borderId="1"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3" fillId="0" borderId="1" xfId="0" applyFont="1" applyBorder="1" applyAlignment="1">
      <alignment horizontal="left" vertical="center" wrapText="1"/>
    </xf>
    <xf numFmtId="0" fontId="7" fillId="5"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7" fillId="2" borderId="1" xfId="1" applyFont="1" applyFill="1" applyBorder="1" applyAlignment="1">
      <alignment horizontal="center" vertical="center" textRotation="90" wrapText="1"/>
    </xf>
    <xf numFmtId="167"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1" applyFont="1" applyFill="1" applyBorder="1" applyAlignment="1">
      <alignment horizontal="center" vertical="center" textRotation="90" wrapText="1"/>
    </xf>
    <xf numFmtId="166" fontId="7" fillId="0" borderId="1" xfId="0" applyNumberFormat="1" applyFont="1" applyFill="1" applyBorder="1" applyAlignment="1">
      <alignment horizontal="center" vertical="center" wrapText="1"/>
    </xf>
    <xf numFmtId="0" fontId="7" fillId="0" borderId="1" xfId="1" applyFont="1" applyBorder="1" applyAlignment="1">
      <alignment horizontal="center" vertical="center" textRotation="90" wrapText="1"/>
    </xf>
    <xf numFmtId="0" fontId="7" fillId="0" borderId="1" xfId="0" applyFont="1" applyBorder="1" applyAlignment="1">
      <alignment horizontal="left" vertical="center" wrapText="1"/>
    </xf>
    <xf numFmtId="2" fontId="7"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20" fillId="0" borderId="7" xfId="0" applyFont="1" applyBorder="1" applyAlignment="1">
      <alignment horizontal="left" vertical="center" wrapText="1"/>
    </xf>
    <xf numFmtId="0" fontId="21" fillId="0" borderId="7" xfId="0" applyFont="1" applyBorder="1" applyAlignment="1">
      <alignment horizontal="center" vertical="center"/>
    </xf>
    <xf numFmtId="0" fontId="21" fillId="0" borderId="7" xfId="0" applyFont="1" applyBorder="1" applyAlignment="1">
      <alignment horizontal="center" vertical="center" wrapText="1"/>
    </xf>
    <xf numFmtId="0" fontId="3" fillId="0" borderId="7" xfId="0" applyFont="1" applyBorder="1" applyAlignment="1">
      <alignment horizontal="center" vertical="center" wrapText="1"/>
    </xf>
    <xf numFmtId="0" fontId="21" fillId="0" borderId="7" xfId="0" applyFont="1" applyBorder="1" applyAlignment="1">
      <alignment horizontal="center" vertical="center" textRotation="90" wrapText="1"/>
    </xf>
    <xf numFmtId="167" fontId="21"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wrapText="1"/>
    </xf>
    <xf numFmtId="166" fontId="21" fillId="0" borderId="7" xfId="0" applyNumberFormat="1" applyFont="1" applyBorder="1" applyAlignment="1">
      <alignment horizontal="center" vertical="center" wrapText="1"/>
    </xf>
    <xf numFmtId="0" fontId="22" fillId="0" borderId="0" xfId="0" applyFont="1" applyAlignment="1">
      <alignment vertical="center"/>
    </xf>
    <xf numFmtId="0" fontId="0" fillId="0" borderId="0" xfId="0" applyFont="1" applyAlignment="1"/>
    <xf numFmtId="0" fontId="3" fillId="0" borderId="1" xfId="1" applyFont="1" applyBorder="1" applyAlignment="1">
      <alignment horizontal="center" vertical="center" textRotation="90" wrapText="1"/>
    </xf>
    <xf numFmtId="166" fontId="3"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167"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166" fontId="25" fillId="0" borderId="1" xfId="0" applyNumberFormat="1" applyFont="1" applyBorder="1" applyAlignment="1">
      <alignment horizontal="center" vertical="center"/>
    </xf>
    <xf numFmtId="0" fontId="23" fillId="0" borderId="1" xfId="0" applyFont="1" applyBorder="1" applyAlignment="1">
      <alignment horizontal="center" vertical="center" textRotation="90" wrapText="1"/>
    </xf>
    <xf numFmtId="0" fontId="10" fillId="0" borderId="0" xfId="1" applyFont="1" applyAlignment="1">
      <alignment horizontal="center" vertical="center" wrapText="1"/>
    </xf>
    <xf numFmtId="0" fontId="1" fillId="0" borderId="0" xfId="1" applyAlignment="1">
      <alignment horizontal="center" vertical="center" wrapText="1"/>
    </xf>
    <xf numFmtId="0" fontId="26" fillId="0" borderId="1" xfId="0" applyFont="1" applyFill="1" applyBorder="1" applyAlignment="1">
      <alignment horizontal="left" vertical="center" wrapText="1"/>
    </xf>
    <xf numFmtId="0" fontId="26" fillId="0" borderId="1" xfId="1"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166" fontId="26" fillId="0" borderId="1" xfId="0" applyNumberFormat="1" applyFont="1" applyFill="1" applyBorder="1" applyAlignment="1">
      <alignment horizontal="center" vertical="center" wrapText="1"/>
    </xf>
    <xf numFmtId="166" fontId="26" fillId="0" borderId="1" xfId="0" applyNumberFormat="1" applyFont="1" applyFill="1" applyBorder="1" applyAlignment="1">
      <alignment horizontal="center" vertical="center"/>
    </xf>
    <xf numFmtId="0" fontId="7" fillId="0" borderId="1" xfId="1" applyFont="1" applyBorder="1" applyAlignment="1">
      <alignment horizontal="center" vertical="center" wrapText="1"/>
    </xf>
    <xf numFmtId="0" fontId="7" fillId="2" borderId="1" xfId="0" applyFont="1" applyFill="1" applyBorder="1" applyAlignment="1">
      <alignment vertical="center" wrapText="1"/>
    </xf>
    <xf numFmtId="167" fontId="11" fillId="0" borderId="1" xfId="1" applyNumberFormat="1" applyFont="1" applyBorder="1" applyAlignment="1">
      <alignment horizontal="center" vertical="center"/>
    </xf>
    <xf numFmtId="0" fontId="7" fillId="0" borderId="1" xfId="1" applyFont="1" applyBorder="1" applyAlignment="1">
      <alignment horizontal="center" vertical="center" wrapText="1"/>
    </xf>
    <xf numFmtId="167" fontId="11" fillId="2" borderId="1" xfId="1" applyNumberFormat="1" applyFont="1" applyFill="1" applyBorder="1" applyAlignment="1">
      <alignment horizontal="center" vertical="center"/>
    </xf>
    <xf numFmtId="0" fontId="3" fillId="2" borderId="1" xfId="1"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169" fontId="11" fillId="0" borderId="1" xfId="1" applyNumberFormat="1" applyFont="1" applyBorder="1" applyAlignment="1">
      <alignment horizontal="center" vertical="center"/>
    </xf>
    <xf numFmtId="0" fontId="7" fillId="0" borderId="1" xfId="1" applyFont="1" applyBorder="1" applyAlignment="1">
      <alignment horizontal="center" vertical="center" wrapText="1"/>
    </xf>
    <xf numFmtId="0" fontId="7" fillId="2" borderId="4" xfId="0" applyFont="1" applyFill="1" applyBorder="1" applyAlignment="1">
      <alignment vertical="center" wrapText="1"/>
    </xf>
    <xf numFmtId="0" fontId="11" fillId="0" borderId="1" xfId="1" applyFont="1" applyBorder="1" applyAlignment="1">
      <alignment horizontal="center" vertical="center"/>
    </xf>
    <xf numFmtId="0" fontId="7" fillId="0" borderId="1" xfId="1" applyFont="1" applyBorder="1" applyAlignment="1">
      <alignment horizontal="center" vertical="center" wrapText="1"/>
    </xf>
    <xf numFmtId="0" fontId="20" fillId="0" borderId="1" xfId="0"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9" fillId="2" borderId="1" xfId="1" applyFont="1" applyFill="1" applyBorder="1" applyAlignment="1">
      <alignment horizontal="center" vertical="center" wrapText="1"/>
    </xf>
    <xf numFmtId="0" fontId="23" fillId="0" borderId="1" xfId="0" applyFont="1" applyBorder="1" applyAlignment="1">
      <alignment horizontal="center" vertical="center" wrapText="1"/>
    </xf>
    <xf numFmtId="0" fontId="20" fillId="0" borderId="1" xfId="0" applyFont="1" applyBorder="1" applyAlignment="1">
      <alignment horizontal="left" vertical="center" wrapText="1"/>
    </xf>
    <xf numFmtId="166" fontId="7" fillId="0" borderId="1" xfId="0" applyNumberFormat="1" applyFont="1" applyBorder="1" applyAlignment="1">
      <alignment horizontal="center" vertical="center"/>
    </xf>
    <xf numFmtId="167" fontId="7"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70" fontId="11" fillId="0" borderId="1" xfId="1" applyNumberFormat="1" applyFont="1" applyFill="1" applyBorder="1" applyAlignment="1">
      <alignment horizontal="center" vertical="center"/>
    </xf>
    <xf numFmtId="0" fontId="23" fillId="2" borderId="1" xfId="0" applyFont="1" applyFill="1" applyBorder="1" applyAlignment="1">
      <alignment horizontal="center" vertical="center" textRotation="90" wrapText="1"/>
    </xf>
    <xf numFmtId="0" fontId="10" fillId="2" borderId="0" xfId="1" applyFont="1" applyFill="1" applyAlignment="1">
      <alignment horizontal="center" vertical="center" wrapText="1"/>
    </xf>
    <xf numFmtId="0" fontId="1" fillId="2" borderId="0" xfId="1" applyFill="1" applyAlignment="1">
      <alignment horizontal="center" vertical="center" wrapText="1"/>
    </xf>
    <xf numFmtId="0" fontId="27" fillId="2" borderId="1" xfId="0" applyFont="1" applyFill="1" applyBorder="1" applyAlignment="1">
      <alignment horizontal="center" vertical="center" wrapText="1"/>
    </xf>
    <xf numFmtId="171" fontId="11" fillId="0" borderId="1" xfId="1" applyNumberFormat="1" applyFont="1" applyBorder="1" applyAlignment="1">
      <alignment horizontal="center" vertical="center"/>
    </xf>
    <xf numFmtId="0" fontId="7" fillId="0" borderId="1" xfId="1" applyFont="1" applyBorder="1" applyAlignment="1">
      <alignment horizontal="center" vertical="center" wrapText="1"/>
    </xf>
    <xf numFmtId="172" fontId="25" fillId="0" borderId="1" xfId="0" applyNumberFormat="1" applyFont="1" applyBorder="1" applyAlignment="1">
      <alignment horizontal="center"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0" fillId="2" borderId="0" xfId="1" applyFont="1" applyFill="1" applyAlignment="1">
      <alignment vertical="center"/>
    </xf>
    <xf numFmtId="0" fontId="7" fillId="2" borderId="4"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2" borderId="0" xfId="1" applyFont="1" applyFill="1" applyAlignment="1">
      <alignment vertical="center"/>
    </xf>
    <xf numFmtId="0" fontId="8" fillId="0" borderId="1" xfId="1" applyFont="1" applyBorder="1"/>
    <xf numFmtId="0" fontId="1" fillId="0" borderId="1" xfId="1" applyBorder="1" applyAlignment="1">
      <alignment horizontal="center"/>
    </xf>
    <xf numFmtId="167" fontId="1" fillId="0" borderId="1" xfId="1" applyNumberFormat="1" applyBorder="1" applyAlignment="1">
      <alignment horizontal="center"/>
    </xf>
    <xf numFmtId="165" fontId="1" fillId="0" borderId="1" xfId="1" applyNumberFormat="1" applyBorder="1" applyAlignment="1">
      <alignment horizontal="center"/>
    </xf>
    <xf numFmtId="1" fontId="7" fillId="0" borderId="1" xfId="1" applyNumberFormat="1" applyFont="1" applyBorder="1" applyAlignment="1">
      <alignment horizontal="center" vertical="center"/>
    </xf>
    <xf numFmtId="0" fontId="7" fillId="0" borderId="1" xfId="1" applyFont="1" applyBorder="1" applyAlignment="1">
      <alignment vertical="center" wrapText="1"/>
    </xf>
    <xf numFmtId="0" fontId="30" fillId="0" borderId="1" xfId="1" applyFont="1" applyBorder="1" applyAlignment="1">
      <alignment horizontal="left" vertical="center" wrapText="1"/>
    </xf>
    <xf numFmtId="0" fontId="30" fillId="0" borderId="1" xfId="1" applyFont="1" applyBorder="1" applyAlignment="1">
      <alignment horizontal="center" vertical="center" wrapText="1"/>
    </xf>
    <xf numFmtId="167" fontId="30" fillId="0" borderId="1" xfId="1" applyNumberFormat="1" applyFont="1" applyBorder="1" applyAlignment="1">
      <alignment horizontal="center" vertical="center"/>
    </xf>
    <xf numFmtId="165" fontId="11" fillId="0" borderId="1" xfId="1" applyNumberFormat="1" applyFont="1" applyBorder="1" applyAlignment="1">
      <alignment horizontal="center" vertical="center"/>
    </xf>
    <xf numFmtId="0" fontId="9" fillId="3"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165" fontId="11" fillId="3" borderId="1" xfId="1" applyNumberFormat="1" applyFont="1" applyFill="1" applyBorder="1" applyAlignment="1">
      <alignment horizontal="center" vertical="center"/>
    </xf>
    <xf numFmtId="0" fontId="3" fillId="3" borderId="1" xfId="0" applyFont="1" applyFill="1" applyBorder="1" applyAlignment="1">
      <alignment horizontal="left" vertical="center" wrapText="1"/>
    </xf>
    <xf numFmtId="0" fontId="6" fillId="0" borderId="1" xfId="1" applyFont="1" applyBorder="1" applyAlignment="1">
      <alignment horizontal="center" vertical="center" wrapText="1"/>
    </xf>
    <xf numFmtId="0" fontId="31" fillId="0" borderId="1" xfId="0" applyFont="1" applyBorder="1" applyAlignment="1">
      <alignment horizontal="center" vertical="top" wrapText="1"/>
    </xf>
    <xf numFmtId="167" fontId="3" fillId="0" borderId="1" xfId="0" applyNumberFormat="1" applyFont="1" applyBorder="1" applyAlignment="1">
      <alignment horizontal="left" vertical="center" wrapText="1"/>
    </xf>
    <xf numFmtId="0" fontId="7" fillId="0" borderId="1" xfId="1" applyNumberFormat="1" applyFont="1" applyBorder="1" applyAlignment="1">
      <alignment horizontal="left" vertical="center" wrapText="1"/>
    </xf>
    <xf numFmtId="0" fontId="24" fillId="0" borderId="1" xfId="0" applyFont="1" applyBorder="1" applyAlignment="1">
      <alignment horizontal="left" vertical="center" wrapText="1"/>
    </xf>
    <xf numFmtId="0" fontId="20" fillId="0" borderId="1" xfId="0" applyFont="1" applyBorder="1" applyAlignment="1">
      <alignment horizontal="center" vertical="center" wrapText="1"/>
    </xf>
    <xf numFmtId="165" fontId="7" fillId="0" borderId="1" xfId="1" applyNumberFormat="1" applyFont="1" applyBorder="1" applyAlignment="1">
      <alignment horizontal="center" vertical="center"/>
    </xf>
    <xf numFmtId="14" fontId="7" fillId="5" borderId="1" xfId="0" applyNumberFormat="1" applyFont="1" applyFill="1" applyBorder="1" applyAlignment="1">
      <alignment horizontal="center" vertical="center" wrapText="1"/>
    </xf>
    <xf numFmtId="168" fontId="7" fillId="0" borderId="1" xfId="0" applyNumberFormat="1" applyFont="1" applyBorder="1" applyAlignment="1">
      <alignment horizontal="center" vertical="center" wrapText="1"/>
    </xf>
    <xf numFmtId="0" fontId="29" fillId="0" borderId="0" xfId="1" applyFont="1" applyAlignment="1">
      <alignment vertical="center"/>
    </xf>
    <xf numFmtId="0" fontId="6" fillId="5" borderId="1" xfId="0" applyFont="1" applyFill="1" applyBorder="1" applyAlignment="1">
      <alignment horizontal="center" vertical="center" wrapText="1"/>
    </xf>
    <xf numFmtId="0" fontId="9" fillId="0" borderId="1" xfId="1" applyFont="1" applyBorder="1" applyAlignment="1">
      <alignment horizontal="left" vertical="center"/>
    </xf>
    <xf numFmtId="167" fontId="33" fillId="0" borderId="1" xfId="0" applyNumberFormat="1" applyFont="1" applyBorder="1" applyAlignment="1">
      <alignment horizontal="center" vertical="center" wrapText="1"/>
    </xf>
    <xf numFmtId="0" fontId="34" fillId="0" borderId="1" xfId="0" applyFont="1" applyBorder="1" applyAlignment="1">
      <alignment horizontal="left" vertical="center"/>
    </xf>
    <xf numFmtId="167" fontId="4" fillId="3" borderId="1" xfId="1" applyNumberFormat="1" applyFont="1" applyFill="1" applyBorder="1" applyAlignment="1">
      <alignment horizontal="center" vertical="center"/>
    </xf>
    <xf numFmtId="167" fontId="12" fillId="3" borderId="1" xfId="1" applyNumberFormat="1" applyFont="1" applyFill="1" applyBorder="1" applyAlignment="1">
      <alignment horizontal="center" vertical="center"/>
    </xf>
    <xf numFmtId="168" fontId="3" fillId="3" borderId="1" xfId="0" applyNumberFormat="1" applyFont="1" applyFill="1" applyBorder="1" applyAlignment="1">
      <alignment horizontal="center" vertical="center" wrapText="1"/>
    </xf>
    <xf numFmtId="0" fontId="21" fillId="0" borderId="8" xfId="0" applyFont="1" applyBorder="1" applyAlignment="1">
      <alignment horizontal="center" vertical="center" wrapText="1"/>
    </xf>
    <xf numFmtId="0" fontId="20" fillId="0" borderId="0" xfId="0" applyFont="1" applyAlignment="1">
      <alignment vertical="center" wrapText="1"/>
    </xf>
    <xf numFmtId="167" fontId="7" fillId="0" borderId="1" xfId="1" applyNumberFormat="1" applyFont="1" applyBorder="1" applyAlignment="1">
      <alignment horizontal="center" vertical="center"/>
    </xf>
    <xf numFmtId="167" fontId="12" fillId="0" borderId="1" xfId="1" applyNumberFormat="1" applyFont="1" applyBorder="1" applyAlignment="1">
      <alignment horizontal="center" vertical="center"/>
    </xf>
    <xf numFmtId="167" fontId="25" fillId="0" borderId="1" xfId="0" applyNumberFormat="1" applyFont="1" applyBorder="1" applyAlignment="1">
      <alignment horizontal="center" vertical="center"/>
    </xf>
    <xf numFmtId="0" fontId="35" fillId="0" borderId="1" xfId="0" applyFont="1" applyBorder="1"/>
    <xf numFmtId="0" fontId="3" fillId="0" borderId="1" xfId="0" applyFont="1" applyBorder="1" applyAlignment="1">
      <alignment horizontal="center" vertical="top" wrapText="1"/>
    </xf>
    <xf numFmtId="0" fontId="23" fillId="0" borderId="0" xfId="0" applyFont="1" applyAlignment="1">
      <alignment horizontal="center" vertical="center" wrapText="1"/>
    </xf>
    <xf numFmtId="0" fontId="23" fillId="0" borderId="0" xfId="0" applyFont="1" applyAlignment="1">
      <alignment horizontal="center" wrapText="1"/>
    </xf>
    <xf numFmtId="0" fontId="35" fillId="0" borderId="0" xfId="0" applyFont="1"/>
    <xf numFmtId="0" fontId="20" fillId="0" borderId="1" xfId="0" applyFont="1" applyBorder="1" applyAlignment="1">
      <alignment vertical="center" wrapText="1"/>
    </xf>
    <xf numFmtId="0" fontId="36" fillId="0" borderId="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wrapText="1"/>
    </xf>
    <xf numFmtId="0" fontId="20" fillId="0" borderId="7" xfId="0" applyFont="1" applyBorder="1" applyAlignment="1">
      <alignment horizontal="center" vertical="center"/>
    </xf>
    <xf numFmtId="0" fontId="20" fillId="0" borderId="7" xfId="0" applyFont="1" applyBorder="1" applyAlignment="1">
      <alignment horizontal="center" vertical="center" wrapText="1"/>
    </xf>
    <xf numFmtId="167" fontId="20" fillId="0" borderId="7" xfId="0" applyNumberFormat="1" applyFont="1" applyBorder="1" applyAlignment="1">
      <alignment horizontal="center" vertical="center"/>
    </xf>
    <xf numFmtId="167" fontId="21" fillId="0" borderId="7" xfId="0" applyNumberFormat="1" applyFont="1" applyBorder="1" applyAlignment="1">
      <alignment horizontal="center" vertical="center"/>
    </xf>
    <xf numFmtId="167" fontId="7" fillId="0" borderId="7" xfId="0" applyNumberFormat="1" applyFont="1" applyBorder="1" applyAlignment="1">
      <alignment horizontal="center" vertical="center" wrapText="1"/>
    </xf>
    <xf numFmtId="167" fontId="20" fillId="0" borderId="7" xfId="0" applyNumberFormat="1" applyFont="1" applyBorder="1" applyAlignment="1">
      <alignment horizontal="center" vertical="center" wrapText="1"/>
    </xf>
    <xf numFmtId="166" fontId="20" fillId="0" borderId="9" xfId="0" applyNumberFormat="1" applyFont="1" applyBorder="1" applyAlignment="1">
      <alignment horizontal="center" vertical="center" wrapText="1"/>
    </xf>
    <xf numFmtId="0" fontId="37" fillId="0" borderId="1" xfId="0" applyFont="1" applyBorder="1" applyAlignment="1">
      <alignment horizontal="center" vertical="center" wrapText="1"/>
    </xf>
    <xf numFmtId="166" fontId="7" fillId="2" borderId="1" xfId="0" applyNumberFormat="1" applyFont="1" applyFill="1" applyBorder="1" applyAlignment="1">
      <alignment horizontal="left" vertical="center" wrapText="1"/>
    </xf>
    <xf numFmtId="167" fontId="7" fillId="2" borderId="1" xfId="0" applyNumberFormat="1" applyFont="1" applyFill="1" applyBorder="1" applyAlignment="1">
      <alignment horizontal="center" vertical="center"/>
    </xf>
    <xf numFmtId="167" fontId="7" fillId="5" borderId="1" xfId="0" applyNumberFormat="1" applyFont="1" applyFill="1" applyBorder="1" applyAlignment="1">
      <alignment horizontal="center" vertical="center" wrapText="1"/>
    </xf>
    <xf numFmtId="0" fontId="24" fillId="0" borderId="7" xfId="0" applyFont="1" applyBorder="1" applyAlignment="1">
      <alignment horizontal="left" vertical="center" wrapText="1"/>
    </xf>
    <xf numFmtId="166" fontId="20"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38" fillId="0" borderId="1" xfId="1" applyFont="1" applyBorder="1" applyAlignment="1">
      <alignment horizontal="center" vertical="center"/>
    </xf>
    <xf numFmtId="1" fontId="18" fillId="0" borderId="1" xfId="1" applyNumberFormat="1" applyFont="1" applyBorder="1" applyAlignment="1">
      <alignment horizontal="center" vertical="center"/>
    </xf>
    <xf numFmtId="173" fontId="7" fillId="2" borderId="1" xfId="0" applyNumberFormat="1" applyFont="1" applyFill="1" applyBorder="1" applyAlignment="1">
      <alignment horizontal="center" vertical="center"/>
    </xf>
    <xf numFmtId="174" fontId="7" fillId="2" borderId="1" xfId="0" applyNumberFormat="1" applyFont="1" applyFill="1" applyBorder="1" applyAlignment="1">
      <alignment horizontal="center" vertical="center"/>
    </xf>
    <xf numFmtId="0" fontId="20" fillId="0" borderId="1" xfId="1" applyFont="1" applyFill="1" applyBorder="1" applyAlignment="1">
      <alignment horizontal="center" vertical="center"/>
    </xf>
    <xf numFmtId="0" fontId="20" fillId="0" borderId="1" xfId="1"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1" applyFont="1" applyFill="1" applyBorder="1" applyAlignment="1">
      <alignment horizontal="center" vertical="center" wrapText="1"/>
    </xf>
    <xf numFmtId="166" fontId="20"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xf>
    <xf numFmtId="167" fontId="20" fillId="0" borderId="1" xfId="0" applyNumberFormat="1" applyFont="1" applyFill="1" applyBorder="1" applyAlignment="1">
      <alignment horizontal="center" vertical="center"/>
    </xf>
    <xf numFmtId="166" fontId="25" fillId="0" borderId="1" xfId="0" applyNumberFormat="1" applyFont="1" applyFill="1" applyBorder="1" applyAlignment="1">
      <alignment horizontal="center"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 fillId="2" borderId="0" xfId="1" applyFill="1" applyAlignment="1">
      <alignment vertical="center"/>
    </xf>
    <xf numFmtId="166" fontId="10" fillId="0" borderId="0" xfId="1" applyNumberFormat="1" applyFont="1" applyAlignment="1">
      <alignment vertical="center"/>
    </xf>
    <xf numFmtId="167" fontId="10" fillId="0" borderId="0" xfId="1" applyNumberFormat="1" applyFont="1" applyAlignment="1">
      <alignment vertical="center"/>
    </xf>
    <xf numFmtId="0" fontId="20" fillId="2" borderId="1" xfId="0" applyFont="1" applyFill="1" applyBorder="1" applyAlignment="1">
      <alignment vertical="center" wrapText="1"/>
    </xf>
    <xf numFmtId="172" fontId="7" fillId="2" borderId="1" xfId="0" applyNumberFormat="1" applyFont="1" applyFill="1" applyBorder="1" applyAlignment="1">
      <alignment horizontal="center" vertical="center" wrapText="1"/>
    </xf>
    <xf numFmtId="0" fontId="29" fillId="0" borderId="1" xfId="1" applyFont="1" applyBorder="1" applyAlignment="1">
      <alignment vertical="center"/>
    </xf>
    <xf numFmtId="0" fontId="2" fillId="0" borderId="0" xfId="1" applyFont="1" applyAlignment="1">
      <alignment horizontal="center" vertical="center" wrapText="1"/>
    </xf>
    <xf numFmtId="0" fontId="3"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4" fillId="0" borderId="1" xfId="1" applyFont="1" applyBorder="1" applyAlignment="1">
      <alignment horizontal="center" vertical="center" textRotation="90" wrapText="1"/>
    </xf>
    <xf numFmtId="167" fontId="7" fillId="0" borderId="1" xfId="1" applyNumberFormat="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3" fillId="2" borderId="1" xfId="1" applyFont="1" applyFill="1" applyBorder="1" applyAlignment="1">
      <alignment horizontal="center" vertical="center" wrapText="1"/>
    </xf>
  </cellXfs>
  <cellStyles count="3">
    <cellStyle name="Звичайний" xfId="0" builtinId="0"/>
    <cellStyle name="Звичайний 4" xfId="1"/>
    <cellStyle name="Фінансовий 2" xfId="2"/>
  </cellStyles>
  <dxfs count="0"/>
  <tableStyles count="0" defaultTableStyle="TableStyleMedium2" defaultPivotStyle="PivotStyleLight16"/>
  <colors>
    <mruColors>
      <color rgb="FFCCCCFF"/>
      <color rgb="FF009999"/>
      <color rgb="FF9999FF"/>
      <color rgb="FFFFCCCC"/>
      <color rgb="FFCCCC00"/>
      <color rgb="FF00CC99"/>
      <color rgb="FF00FF99"/>
      <color rgb="FFFFCCFF"/>
      <color rgb="FF00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view="pageBreakPreview" zoomScale="55" zoomScaleNormal="40" zoomScaleSheetLayoutView="55" workbookViewId="0">
      <selection activeCell="L9" sqref="L9"/>
    </sheetView>
  </sheetViews>
  <sheetFormatPr defaultRowHeight="20.25"/>
  <cols>
    <col min="1" max="1" width="8.140625" style="7" customWidth="1"/>
    <col min="2" max="2" width="52.7109375" style="7" customWidth="1"/>
    <col min="3" max="3" width="24.28515625" style="7" customWidth="1"/>
    <col min="4" max="4" width="21.28515625" style="3" customWidth="1"/>
    <col min="5" max="5" width="16.5703125" style="10" customWidth="1"/>
    <col min="6" max="6" width="27.140625" style="10" customWidth="1"/>
    <col min="7" max="7" width="22.5703125" style="10" customWidth="1"/>
    <col min="8" max="8" width="22.140625" style="10" customWidth="1"/>
    <col min="9" max="10" width="20.7109375" style="5" customWidth="1"/>
    <col min="11" max="11" width="21.140625" style="5" customWidth="1"/>
    <col min="12" max="12" width="21.42578125" style="5" customWidth="1"/>
    <col min="13" max="13" width="22.140625" style="51" customWidth="1"/>
    <col min="14" max="14" width="17.42578125" style="4" customWidth="1"/>
    <col min="15" max="15" width="18.85546875" style="5" customWidth="1"/>
    <col min="16" max="16" width="5.7109375" style="1" customWidth="1"/>
    <col min="17" max="17" width="29.7109375" style="1" customWidth="1"/>
    <col min="18" max="18" width="23.85546875" style="1" customWidth="1"/>
    <col min="19" max="19" width="32.140625" style="1" customWidth="1"/>
    <col min="20" max="20" width="20.7109375" style="1" customWidth="1"/>
    <col min="21" max="21" width="24.28515625" style="1" customWidth="1"/>
    <col min="22" max="22" width="18.7109375" style="5" customWidth="1"/>
    <col min="23" max="23" width="28.140625" style="5" customWidth="1"/>
    <col min="24" max="24" width="29.28515625" style="5" customWidth="1"/>
    <col min="25" max="25" width="27" style="5" customWidth="1"/>
    <col min="26" max="26" width="29" style="5" customWidth="1"/>
    <col min="27" max="27" width="12.7109375" style="5" customWidth="1"/>
    <col min="28" max="28" width="9.7109375" style="5" customWidth="1"/>
    <col min="29" max="29" width="20.42578125" style="1" customWidth="1"/>
    <col min="30" max="30" width="18" style="8" customWidth="1"/>
    <col min="31" max="31" width="14.7109375" style="8" customWidth="1"/>
    <col min="32" max="32" width="15.5703125" style="8" customWidth="1"/>
    <col min="33" max="33" width="14.42578125" style="8" customWidth="1"/>
    <col min="34" max="254" width="9.140625" style="1"/>
    <col min="255" max="255" width="5.7109375" style="1" customWidth="1"/>
    <col min="256" max="256" width="40.85546875" style="1" customWidth="1"/>
    <col min="257" max="257" width="11.85546875" style="1" customWidth="1"/>
    <col min="258" max="258" width="18.140625" style="1" customWidth="1"/>
    <col min="259" max="259" width="17.5703125" style="1" customWidth="1"/>
    <col min="260" max="260" width="18.42578125" style="1" customWidth="1"/>
    <col min="261" max="261" width="20.42578125" style="1" customWidth="1"/>
    <col min="262" max="262" width="20.28515625" style="1" customWidth="1"/>
    <col min="263" max="263" width="20.85546875" style="1" customWidth="1"/>
    <col min="264" max="264" width="12.42578125" style="1" customWidth="1"/>
    <col min="265" max="265" width="19.140625" style="1" customWidth="1"/>
    <col min="266" max="266" width="10.28515625" style="1" customWidth="1"/>
    <col min="267" max="267" width="14.5703125" style="1" customWidth="1"/>
    <col min="268" max="268" width="21.5703125" style="1" customWidth="1"/>
    <col min="269" max="269" width="20.85546875" style="1" customWidth="1"/>
    <col min="270" max="270" width="38.42578125" style="1" customWidth="1"/>
    <col min="271" max="271" width="22.140625" style="1" customWidth="1"/>
    <col min="272" max="272" width="14" style="1" bestFit="1" customWidth="1"/>
    <col min="273" max="510" width="9.140625" style="1"/>
    <col min="511" max="511" width="5.7109375" style="1" customWidth="1"/>
    <col min="512" max="512" width="40.85546875" style="1" customWidth="1"/>
    <col min="513" max="513" width="11.85546875" style="1" customWidth="1"/>
    <col min="514" max="514" width="18.140625" style="1" customWidth="1"/>
    <col min="515" max="515" width="17.5703125" style="1" customWidth="1"/>
    <col min="516" max="516" width="18.42578125" style="1" customWidth="1"/>
    <col min="517" max="517" width="20.42578125" style="1" customWidth="1"/>
    <col min="518" max="518" width="20.28515625" style="1" customWidth="1"/>
    <col min="519" max="519" width="20.85546875" style="1" customWidth="1"/>
    <col min="520" max="520" width="12.42578125" style="1" customWidth="1"/>
    <col min="521" max="521" width="19.140625" style="1" customWidth="1"/>
    <col min="522" max="522" width="10.28515625" style="1" customWidth="1"/>
    <col min="523" max="523" width="14.5703125" style="1" customWidth="1"/>
    <col min="524" max="524" width="21.5703125" style="1" customWidth="1"/>
    <col min="525" max="525" width="20.85546875" style="1" customWidth="1"/>
    <col min="526" max="526" width="38.42578125" style="1" customWidth="1"/>
    <col min="527" max="527" width="22.140625" style="1" customWidth="1"/>
    <col min="528" max="528" width="14" style="1" bestFit="1" customWidth="1"/>
    <col min="529" max="766" width="9.140625" style="1"/>
    <col min="767" max="767" width="5.7109375" style="1" customWidth="1"/>
    <col min="768" max="768" width="40.85546875" style="1" customWidth="1"/>
    <col min="769" max="769" width="11.85546875" style="1" customWidth="1"/>
    <col min="770" max="770" width="18.140625" style="1" customWidth="1"/>
    <col min="771" max="771" width="17.5703125" style="1" customWidth="1"/>
    <col min="772" max="772" width="18.42578125" style="1" customWidth="1"/>
    <col min="773" max="773" width="20.42578125" style="1" customWidth="1"/>
    <col min="774" max="774" width="20.28515625" style="1" customWidth="1"/>
    <col min="775" max="775" width="20.85546875" style="1" customWidth="1"/>
    <col min="776" max="776" width="12.42578125" style="1" customWidth="1"/>
    <col min="777" max="777" width="19.140625" style="1" customWidth="1"/>
    <col min="778" max="778" width="10.28515625" style="1" customWidth="1"/>
    <col min="779" max="779" width="14.5703125" style="1" customWidth="1"/>
    <col min="780" max="780" width="21.5703125" style="1" customWidth="1"/>
    <col min="781" max="781" width="20.85546875" style="1" customWidth="1"/>
    <col min="782" max="782" width="38.42578125" style="1" customWidth="1"/>
    <col min="783" max="783" width="22.140625" style="1" customWidth="1"/>
    <col min="784" max="784" width="14" style="1" bestFit="1" customWidth="1"/>
    <col min="785" max="1022" width="9.140625" style="1"/>
    <col min="1023" max="1023" width="5.7109375" style="1" customWidth="1"/>
    <col min="1024" max="1024" width="40.85546875" style="1" customWidth="1"/>
    <col min="1025" max="1025" width="11.85546875" style="1" customWidth="1"/>
    <col min="1026" max="1026" width="18.140625" style="1" customWidth="1"/>
    <col min="1027" max="1027" width="17.5703125" style="1" customWidth="1"/>
    <col min="1028" max="1028" width="18.42578125" style="1" customWidth="1"/>
    <col min="1029" max="1029" width="20.42578125" style="1" customWidth="1"/>
    <col min="1030" max="1030" width="20.28515625" style="1" customWidth="1"/>
    <col min="1031" max="1031" width="20.85546875" style="1" customWidth="1"/>
    <col min="1032" max="1032" width="12.42578125" style="1" customWidth="1"/>
    <col min="1033" max="1033" width="19.140625" style="1" customWidth="1"/>
    <col min="1034" max="1034" width="10.28515625" style="1" customWidth="1"/>
    <col min="1035" max="1035" width="14.5703125" style="1" customWidth="1"/>
    <col min="1036" max="1036" width="21.5703125" style="1" customWidth="1"/>
    <col min="1037" max="1037" width="20.85546875" style="1" customWidth="1"/>
    <col min="1038" max="1038" width="38.42578125" style="1" customWidth="1"/>
    <col min="1039" max="1039" width="22.140625" style="1" customWidth="1"/>
    <col min="1040" max="1040" width="14" style="1" bestFit="1" customWidth="1"/>
    <col min="1041" max="1278" width="9.140625" style="1"/>
    <col min="1279" max="1279" width="5.7109375" style="1" customWidth="1"/>
    <col min="1280" max="1280" width="40.85546875" style="1" customWidth="1"/>
    <col min="1281" max="1281" width="11.85546875" style="1" customWidth="1"/>
    <col min="1282" max="1282" width="18.140625" style="1" customWidth="1"/>
    <col min="1283" max="1283" width="17.5703125" style="1" customWidth="1"/>
    <col min="1284" max="1284" width="18.42578125" style="1" customWidth="1"/>
    <col min="1285" max="1285" width="20.42578125" style="1" customWidth="1"/>
    <col min="1286" max="1286" width="20.28515625" style="1" customWidth="1"/>
    <col min="1287" max="1287" width="20.85546875" style="1" customWidth="1"/>
    <col min="1288" max="1288" width="12.42578125" style="1" customWidth="1"/>
    <col min="1289" max="1289" width="19.140625" style="1" customWidth="1"/>
    <col min="1290" max="1290" width="10.28515625" style="1" customWidth="1"/>
    <col min="1291" max="1291" width="14.5703125" style="1" customWidth="1"/>
    <col min="1292" max="1292" width="21.5703125" style="1" customWidth="1"/>
    <col min="1293" max="1293" width="20.85546875" style="1" customWidth="1"/>
    <col min="1294" max="1294" width="38.42578125" style="1" customWidth="1"/>
    <col min="1295" max="1295" width="22.140625" style="1" customWidth="1"/>
    <col min="1296" max="1296" width="14" style="1" bestFit="1" customWidth="1"/>
    <col min="1297" max="1534" width="9.140625" style="1"/>
    <col min="1535" max="1535" width="5.7109375" style="1" customWidth="1"/>
    <col min="1536" max="1536" width="40.85546875" style="1" customWidth="1"/>
    <col min="1537" max="1537" width="11.85546875" style="1" customWidth="1"/>
    <col min="1538" max="1538" width="18.140625" style="1" customWidth="1"/>
    <col min="1539" max="1539" width="17.5703125" style="1" customWidth="1"/>
    <col min="1540" max="1540" width="18.42578125" style="1" customWidth="1"/>
    <col min="1541" max="1541" width="20.42578125" style="1" customWidth="1"/>
    <col min="1542" max="1542" width="20.28515625" style="1" customWidth="1"/>
    <col min="1543" max="1543" width="20.85546875" style="1" customWidth="1"/>
    <col min="1544" max="1544" width="12.42578125" style="1" customWidth="1"/>
    <col min="1545" max="1545" width="19.140625" style="1" customWidth="1"/>
    <col min="1546" max="1546" width="10.28515625" style="1" customWidth="1"/>
    <col min="1547" max="1547" width="14.5703125" style="1" customWidth="1"/>
    <col min="1548" max="1548" width="21.5703125" style="1" customWidth="1"/>
    <col min="1549" max="1549" width="20.85546875" style="1" customWidth="1"/>
    <col min="1550" max="1550" width="38.42578125" style="1" customWidth="1"/>
    <col min="1551" max="1551" width="22.140625" style="1" customWidth="1"/>
    <col min="1552" max="1552" width="14" style="1" bestFit="1" customWidth="1"/>
    <col min="1553" max="1790" width="9.140625" style="1"/>
    <col min="1791" max="1791" width="5.7109375" style="1" customWidth="1"/>
    <col min="1792" max="1792" width="40.85546875" style="1" customWidth="1"/>
    <col min="1793" max="1793" width="11.85546875" style="1" customWidth="1"/>
    <col min="1794" max="1794" width="18.140625" style="1" customWidth="1"/>
    <col min="1795" max="1795" width="17.5703125" style="1" customWidth="1"/>
    <col min="1796" max="1796" width="18.42578125" style="1" customWidth="1"/>
    <col min="1797" max="1797" width="20.42578125" style="1" customWidth="1"/>
    <col min="1798" max="1798" width="20.28515625" style="1" customWidth="1"/>
    <col min="1799" max="1799" width="20.85546875" style="1" customWidth="1"/>
    <col min="1800" max="1800" width="12.42578125" style="1" customWidth="1"/>
    <col min="1801" max="1801" width="19.140625" style="1" customWidth="1"/>
    <col min="1802" max="1802" width="10.28515625" style="1" customWidth="1"/>
    <col min="1803" max="1803" width="14.5703125" style="1" customWidth="1"/>
    <col min="1804" max="1804" width="21.5703125" style="1" customWidth="1"/>
    <col min="1805" max="1805" width="20.85546875" style="1" customWidth="1"/>
    <col min="1806" max="1806" width="38.42578125" style="1" customWidth="1"/>
    <col min="1807" max="1807" width="22.140625" style="1" customWidth="1"/>
    <col min="1808" max="1808" width="14" style="1" bestFit="1" customWidth="1"/>
    <col min="1809" max="2046" width="9.140625" style="1"/>
    <col min="2047" max="2047" width="5.7109375" style="1" customWidth="1"/>
    <col min="2048" max="2048" width="40.85546875" style="1" customWidth="1"/>
    <col min="2049" max="2049" width="11.85546875" style="1" customWidth="1"/>
    <col min="2050" max="2050" width="18.140625" style="1" customWidth="1"/>
    <col min="2051" max="2051" width="17.5703125" style="1" customWidth="1"/>
    <col min="2052" max="2052" width="18.42578125" style="1" customWidth="1"/>
    <col min="2053" max="2053" width="20.42578125" style="1" customWidth="1"/>
    <col min="2054" max="2054" width="20.28515625" style="1" customWidth="1"/>
    <col min="2055" max="2055" width="20.85546875" style="1" customWidth="1"/>
    <col min="2056" max="2056" width="12.42578125" style="1" customWidth="1"/>
    <col min="2057" max="2057" width="19.140625" style="1" customWidth="1"/>
    <col min="2058" max="2058" width="10.28515625" style="1" customWidth="1"/>
    <col min="2059" max="2059" width="14.5703125" style="1" customWidth="1"/>
    <col min="2060" max="2060" width="21.5703125" style="1" customWidth="1"/>
    <col min="2061" max="2061" width="20.85546875" style="1" customWidth="1"/>
    <col min="2062" max="2062" width="38.42578125" style="1" customWidth="1"/>
    <col min="2063" max="2063" width="22.140625" style="1" customWidth="1"/>
    <col min="2064" max="2064" width="14" style="1" bestFit="1" customWidth="1"/>
    <col min="2065" max="2302" width="9.140625" style="1"/>
    <col min="2303" max="2303" width="5.7109375" style="1" customWidth="1"/>
    <col min="2304" max="2304" width="40.85546875" style="1" customWidth="1"/>
    <col min="2305" max="2305" width="11.85546875" style="1" customWidth="1"/>
    <col min="2306" max="2306" width="18.140625" style="1" customWidth="1"/>
    <col min="2307" max="2307" width="17.5703125" style="1" customWidth="1"/>
    <col min="2308" max="2308" width="18.42578125" style="1" customWidth="1"/>
    <col min="2309" max="2309" width="20.42578125" style="1" customWidth="1"/>
    <col min="2310" max="2310" width="20.28515625" style="1" customWidth="1"/>
    <col min="2311" max="2311" width="20.85546875" style="1" customWidth="1"/>
    <col min="2312" max="2312" width="12.42578125" style="1" customWidth="1"/>
    <col min="2313" max="2313" width="19.140625" style="1" customWidth="1"/>
    <col min="2314" max="2314" width="10.28515625" style="1" customWidth="1"/>
    <col min="2315" max="2315" width="14.5703125" style="1" customWidth="1"/>
    <col min="2316" max="2316" width="21.5703125" style="1" customWidth="1"/>
    <col min="2317" max="2317" width="20.85546875" style="1" customWidth="1"/>
    <col min="2318" max="2318" width="38.42578125" style="1" customWidth="1"/>
    <col min="2319" max="2319" width="22.140625" style="1" customWidth="1"/>
    <col min="2320" max="2320" width="14" style="1" bestFit="1" customWidth="1"/>
    <col min="2321" max="2558" width="9.140625" style="1"/>
    <col min="2559" max="2559" width="5.7109375" style="1" customWidth="1"/>
    <col min="2560" max="2560" width="40.85546875" style="1" customWidth="1"/>
    <col min="2561" max="2561" width="11.85546875" style="1" customWidth="1"/>
    <col min="2562" max="2562" width="18.140625" style="1" customWidth="1"/>
    <col min="2563" max="2563" width="17.5703125" style="1" customWidth="1"/>
    <col min="2564" max="2564" width="18.42578125" style="1" customWidth="1"/>
    <col min="2565" max="2565" width="20.42578125" style="1" customWidth="1"/>
    <col min="2566" max="2566" width="20.28515625" style="1" customWidth="1"/>
    <col min="2567" max="2567" width="20.85546875" style="1" customWidth="1"/>
    <col min="2568" max="2568" width="12.42578125" style="1" customWidth="1"/>
    <col min="2569" max="2569" width="19.140625" style="1" customWidth="1"/>
    <col min="2570" max="2570" width="10.28515625" style="1" customWidth="1"/>
    <col min="2571" max="2571" width="14.5703125" style="1" customWidth="1"/>
    <col min="2572" max="2572" width="21.5703125" style="1" customWidth="1"/>
    <col min="2573" max="2573" width="20.85546875" style="1" customWidth="1"/>
    <col min="2574" max="2574" width="38.42578125" style="1" customWidth="1"/>
    <col min="2575" max="2575" width="22.140625" style="1" customWidth="1"/>
    <col min="2576" max="2576" width="14" style="1" bestFit="1" customWidth="1"/>
    <col min="2577" max="2814" width="9.140625" style="1"/>
    <col min="2815" max="2815" width="5.7109375" style="1" customWidth="1"/>
    <col min="2816" max="2816" width="40.85546875" style="1" customWidth="1"/>
    <col min="2817" max="2817" width="11.85546875" style="1" customWidth="1"/>
    <col min="2818" max="2818" width="18.140625" style="1" customWidth="1"/>
    <col min="2819" max="2819" width="17.5703125" style="1" customWidth="1"/>
    <col min="2820" max="2820" width="18.42578125" style="1" customWidth="1"/>
    <col min="2821" max="2821" width="20.42578125" style="1" customWidth="1"/>
    <col min="2822" max="2822" width="20.28515625" style="1" customWidth="1"/>
    <col min="2823" max="2823" width="20.85546875" style="1" customWidth="1"/>
    <col min="2824" max="2824" width="12.42578125" style="1" customWidth="1"/>
    <col min="2825" max="2825" width="19.140625" style="1" customWidth="1"/>
    <col min="2826" max="2826" width="10.28515625" style="1" customWidth="1"/>
    <col min="2827" max="2827" width="14.5703125" style="1" customWidth="1"/>
    <col min="2828" max="2828" width="21.5703125" style="1" customWidth="1"/>
    <col min="2829" max="2829" width="20.85546875" style="1" customWidth="1"/>
    <col min="2830" max="2830" width="38.42578125" style="1" customWidth="1"/>
    <col min="2831" max="2831" width="22.140625" style="1" customWidth="1"/>
    <col min="2832" max="2832" width="14" style="1" bestFit="1" customWidth="1"/>
    <col min="2833" max="3070" width="9.140625" style="1"/>
    <col min="3071" max="3071" width="5.7109375" style="1" customWidth="1"/>
    <col min="3072" max="3072" width="40.85546875" style="1" customWidth="1"/>
    <col min="3073" max="3073" width="11.85546875" style="1" customWidth="1"/>
    <col min="3074" max="3074" width="18.140625" style="1" customWidth="1"/>
    <col min="3075" max="3075" width="17.5703125" style="1" customWidth="1"/>
    <col min="3076" max="3076" width="18.42578125" style="1" customWidth="1"/>
    <col min="3077" max="3077" width="20.42578125" style="1" customWidth="1"/>
    <col min="3078" max="3078" width="20.28515625" style="1" customWidth="1"/>
    <col min="3079" max="3079" width="20.85546875" style="1" customWidth="1"/>
    <col min="3080" max="3080" width="12.42578125" style="1" customWidth="1"/>
    <col min="3081" max="3081" width="19.140625" style="1" customWidth="1"/>
    <col min="3082" max="3082" width="10.28515625" style="1" customWidth="1"/>
    <col min="3083" max="3083" width="14.5703125" style="1" customWidth="1"/>
    <col min="3084" max="3084" width="21.5703125" style="1" customWidth="1"/>
    <col min="3085" max="3085" width="20.85546875" style="1" customWidth="1"/>
    <col min="3086" max="3086" width="38.42578125" style="1" customWidth="1"/>
    <col min="3087" max="3087" width="22.140625" style="1" customWidth="1"/>
    <col min="3088" max="3088" width="14" style="1" bestFit="1" customWidth="1"/>
    <col min="3089" max="3326" width="9.140625" style="1"/>
    <col min="3327" max="3327" width="5.7109375" style="1" customWidth="1"/>
    <col min="3328" max="3328" width="40.85546875" style="1" customWidth="1"/>
    <col min="3329" max="3329" width="11.85546875" style="1" customWidth="1"/>
    <col min="3330" max="3330" width="18.140625" style="1" customWidth="1"/>
    <col min="3331" max="3331" width="17.5703125" style="1" customWidth="1"/>
    <col min="3332" max="3332" width="18.42578125" style="1" customWidth="1"/>
    <col min="3333" max="3333" width="20.42578125" style="1" customWidth="1"/>
    <col min="3334" max="3334" width="20.28515625" style="1" customWidth="1"/>
    <col min="3335" max="3335" width="20.85546875" style="1" customWidth="1"/>
    <col min="3336" max="3336" width="12.42578125" style="1" customWidth="1"/>
    <col min="3337" max="3337" width="19.140625" style="1" customWidth="1"/>
    <col min="3338" max="3338" width="10.28515625" style="1" customWidth="1"/>
    <col min="3339" max="3339" width="14.5703125" style="1" customWidth="1"/>
    <col min="3340" max="3340" width="21.5703125" style="1" customWidth="1"/>
    <col min="3341" max="3341" width="20.85546875" style="1" customWidth="1"/>
    <col min="3342" max="3342" width="38.42578125" style="1" customWidth="1"/>
    <col min="3343" max="3343" width="22.140625" style="1" customWidth="1"/>
    <col min="3344" max="3344" width="14" style="1" bestFit="1" customWidth="1"/>
    <col min="3345" max="3582" width="9.140625" style="1"/>
    <col min="3583" max="3583" width="5.7109375" style="1" customWidth="1"/>
    <col min="3584" max="3584" width="40.85546875" style="1" customWidth="1"/>
    <col min="3585" max="3585" width="11.85546875" style="1" customWidth="1"/>
    <col min="3586" max="3586" width="18.140625" style="1" customWidth="1"/>
    <col min="3587" max="3587" width="17.5703125" style="1" customWidth="1"/>
    <col min="3588" max="3588" width="18.42578125" style="1" customWidth="1"/>
    <col min="3589" max="3589" width="20.42578125" style="1" customWidth="1"/>
    <col min="3590" max="3590" width="20.28515625" style="1" customWidth="1"/>
    <col min="3591" max="3591" width="20.85546875" style="1" customWidth="1"/>
    <col min="3592" max="3592" width="12.42578125" style="1" customWidth="1"/>
    <col min="3593" max="3593" width="19.140625" style="1" customWidth="1"/>
    <col min="3594" max="3594" width="10.28515625" style="1" customWidth="1"/>
    <col min="3595" max="3595" width="14.5703125" style="1" customWidth="1"/>
    <col min="3596" max="3596" width="21.5703125" style="1" customWidth="1"/>
    <col min="3597" max="3597" width="20.85546875" style="1" customWidth="1"/>
    <col min="3598" max="3598" width="38.42578125" style="1" customWidth="1"/>
    <col min="3599" max="3599" width="22.140625" style="1" customWidth="1"/>
    <col min="3600" max="3600" width="14" style="1" bestFit="1" customWidth="1"/>
    <col min="3601" max="3838" width="9.140625" style="1"/>
    <col min="3839" max="3839" width="5.7109375" style="1" customWidth="1"/>
    <col min="3840" max="3840" width="40.85546875" style="1" customWidth="1"/>
    <col min="3841" max="3841" width="11.85546875" style="1" customWidth="1"/>
    <col min="3842" max="3842" width="18.140625" style="1" customWidth="1"/>
    <col min="3843" max="3843" width="17.5703125" style="1" customWidth="1"/>
    <col min="3844" max="3844" width="18.42578125" style="1" customWidth="1"/>
    <col min="3845" max="3845" width="20.42578125" style="1" customWidth="1"/>
    <col min="3846" max="3846" width="20.28515625" style="1" customWidth="1"/>
    <col min="3847" max="3847" width="20.85546875" style="1" customWidth="1"/>
    <col min="3848" max="3848" width="12.42578125" style="1" customWidth="1"/>
    <col min="3849" max="3849" width="19.140625" style="1" customWidth="1"/>
    <col min="3850" max="3850" width="10.28515625" style="1" customWidth="1"/>
    <col min="3851" max="3851" width="14.5703125" style="1" customWidth="1"/>
    <col min="3852" max="3852" width="21.5703125" style="1" customWidth="1"/>
    <col min="3853" max="3853" width="20.85546875" style="1" customWidth="1"/>
    <col min="3854" max="3854" width="38.42578125" style="1" customWidth="1"/>
    <col min="3855" max="3855" width="22.140625" style="1" customWidth="1"/>
    <col min="3856" max="3856" width="14" style="1" bestFit="1" customWidth="1"/>
    <col min="3857" max="4094" width="9.140625" style="1"/>
    <col min="4095" max="4095" width="5.7109375" style="1" customWidth="1"/>
    <col min="4096" max="4096" width="40.85546875" style="1" customWidth="1"/>
    <col min="4097" max="4097" width="11.85546875" style="1" customWidth="1"/>
    <col min="4098" max="4098" width="18.140625" style="1" customWidth="1"/>
    <col min="4099" max="4099" width="17.5703125" style="1" customWidth="1"/>
    <col min="4100" max="4100" width="18.42578125" style="1" customWidth="1"/>
    <col min="4101" max="4101" width="20.42578125" style="1" customWidth="1"/>
    <col min="4102" max="4102" width="20.28515625" style="1" customWidth="1"/>
    <col min="4103" max="4103" width="20.85546875" style="1" customWidth="1"/>
    <col min="4104" max="4104" width="12.42578125" style="1" customWidth="1"/>
    <col min="4105" max="4105" width="19.140625" style="1" customWidth="1"/>
    <col min="4106" max="4106" width="10.28515625" style="1" customWidth="1"/>
    <col min="4107" max="4107" width="14.5703125" style="1" customWidth="1"/>
    <col min="4108" max="4108" width="21.5703125" style="1" customWidth="1"/>
    <col min="4109" max="4109" width="20.85546875" style="1" customWidth="1"/>
    <col min="4110" max="4110" width="38.42578125" style="1" customWidth="1"/>
    <col min="4111" max="4111" width="22.140625" style="1" customWidth="1"/>
    <col min="4112" max="4112" width="14" style="1" bestFit="1" customWidth="1"/>
    <col min="4113" max="4350" width="9.140625" style="1"/>
    <col min="4351" max="4351" width="5.7109375" style="1" customWidth="1"/>
    <col min="4352" max="4352" width="40.85546875" style="1" customWidth="1"/>
    <col min="4353" max="4353" width="11.85546875" style="1" customWidth="1"/>
    <col min="4354" max="4354" width="18.140625" style="1" customWidth="1"/>
    <col min="4355" max="4355" width="17.5703125" style="1" customWidth="1"/>
    <col min="4356" max="4356" width="18.42578125" style="1" customWidth="1"/>
    <col min="4357" max="4357" width="20.42578125" style="1" customWidth="1"/>
    <col min="4358" max="4358" width="20.28515625" style="1" customWidth="1"/>
    <col min="4359" max="4359" width="20.85546875" style="1" customWidth="1"/>
    <col min="4360" max="4360" width="12.42578125" style="1" customWidth="1"/>
    <col min="4361" max="4361" width="19.140625" style="1" customWidth="1"/>
    <col min="4362" max="4362" width="10.28515625" style="1" customWidth="1"/>
    <col min="4363" max="4363" width="14.5703125" style="1" customWidth="1"/>
    <col min="4364" max="4364" width="21.5703125" style="1" customWidth="1"/>
    <col min="4365" max="4365" width="20.85546875" style="1" customWidth="1"/>
    <col min="4366" max="4366" width="38.42578125" style="1" customWidth="1"/>
    <col min="4367" max="4367" width="22.140625" style="1" customWidth="1"/>
    <col min="4368" max="4368" width="14" style="1" bestFit="1" customWidth="1"/>
    <col min="4369" max="4606" width="9.140625" style="1"/>
    <col min="4607" max="4607" width="5.7109375" style="1" customWidth="1"/>
    <col min="4608" max="4608" width="40.85546875" style="1" customWidth="1"/>
    <col min="4609" max="4609" width="11.85546875" style="1" customWidth="1"/>
    <col min="4610" max="4610" width="18.140625" style="1" customWidth="1"/>
    <col min="4611" max="4611" width="17.5703125" style="1" customWidth="1"/>
    <col min="4612" max="4612" width="18.42578125" style="1" customWidth="1"/>
    <col min="4613" max="4613" width="20.42578125" style="1" customWidth="1"/>
    <col min="4614" max="4614" width="20.28515625" style="1" customWidth="1"/>
    <col min="4615" max="4615" width="20.85546875" style="1" customWidth="1"/>
    <col min="4616" max="4616" width="12.42578125" style="1" customWidth="1"/>
    <col min="4617" max="4617" width="19.140625" style="1" customWidth="1"/>
    <col min="4618" max="4618" width="10.28515625" style="1" customWidth="1"/>
    <col min="4619" max="4619" width="14.5703125" style="1" customWidth="1"/>
    <col min="4620" max="4620" width="21.5703125" style="1" customWidth="1"/>
    <col min="4621" max="4621" width="20.85546875" style="1" customWidth="1"/>
    <col min="4622" max="4622" width="38.42578125" style="1" customWidth="1"/>
    <col min="4623" max="4623" width="22.140625" style="1" customWidth="1"/>
    <col min="4624" max="4624" width="14" style="1" bestFit="1" customWidth="1"/>
    <col min="4625" max="4862" width="9.140625" style="1"/>
    <col min="4863" max="4863" width="5.7109375" style="1" customWidth="1"/>
    <col min="4864" max="4864" width="40.85546875" style="1" customWidth="1"/>
    <col min="4865" max="4865" width="11.85546875" style="1" customWidth="1"/>
    <col min="4866" max="4866" width="18.140625" style="1" customWidth="1"/>
    <col min="4867" max="4867" width="17.5703125" style="1" customWidth="1"/>
    <col min="4868" max="4868" width="18.42578125" style="1" customWidth="1"/>
    <col min="4869" max="4869" width="20.42578125" style="1" customWidth="1"/>
    <col min="4870" max="4870" width="20.28515625" style="1" customWidth="1"/>
    <col min="4871" max="4871" width="20.85546875" style="1" customWidth="1"/>
    <col min="4872" max="4872" width="12.42578125" style="1" customWidth="1"/>
    <col min="4873" max="4873" width="19.140625" style="1" customWidth="1"/>
    <col min="4874" max="4874" width="10.28515625" style="1" customWidth="1"/>
    <col min="4875" max="4875" width="14.5703125" style="1" customWidth="1"/>
    <col min="4876" max="4876" width="21.5703125" style="1" customWidth="1"/>
    <col min="4877" max="4877" width="20.85546875" style="1" customWidth="1"/>
    <col min="4878" max="4878" width="38.42578125" style="1" customWidth="1"/>
    <col min="4879" max="4879" width="22.140625" style="1" customWidth="1"/>
    <col min="4880" max="4880" width="14" style="1" bestFit="1" customWidth="1"/>
    <col min="4881" max="5118" width="9.140625" style="1"/>
    <col min="5119" max="5119" width="5.7109375" style="1" customWidth="1"/>
    <col min="5120" max="5120" width="40.85546875" style="1" customWidth="1"/>
    <col min="5121" max="5121" width="11.85546875" style="1" customWidth="1"/>
    <col min="5122" max="5122" width="18.140625" style="1" customWidth="1"/>
    <col min="5123" max="5123" width="17.5703125" style="1" customWidth="1"/>
    <col min="5124" max="5124" width="18.42578125" style="1" customWidth="1"/>
    <col min="5125" max="5125" width="20.42578125" style="1" customWidth="1"/>
    <col min="5126" max="5126" width="20.28515625" style="1" customWidth="1"/>
    <col min="5127" max="5127" width="20.85546875" style="1" customWidth="1"/>
    <col min="5128" max="5128" width="12.42578125" style="1" customWidth="1"/>
    <col min="5129" max="5129" width="19.140625" style="1" customWidth="1"/>
    <col min="5130" max="5130" width="10.28515625" style="1" customWidth="1"/>
    <col min="5131" max="5131" width="14.5703125" style="1" customWidth="1"/>
    <col min="5132" max="5132" width="21.5703125" style="1" customWidth="1"/>
    <col min="5133" max="5133" width="20.85546875" style="1" customWidth="1"/>
    <col min="5134" max="5134" width="38.42578125" style="1" customWidth="1"/>
    <col min="5135" max="5135" width="22.140625" style="1" customWidth="1"/>
    <col min="5136" max="5136" width="14" style="1" bestFit="1" customWidth="1"/>
    <col min="5137" max="5374" width="9.140625" style="1"/>
    <col min="5375" max="5375" width="5.7109375" style="1" customWidth="1"/>
    <col min="5376" max="5376" width="40.85546875" style="1" customWidth="1"/>
    <col min="5377" max="5377" width="11.85546875" style="1" customWidth="1"/>
    <col min="5378" max="5378" width="18.140625" style="1" customWidth="1"/>
    <col min="5379" max="5379" width="17.5703125" style="1" customWidth="1"/>
    <col min="5380" max="5380" width="18.42578125" style="1" customWidth="1"/>
    <col min="5381" max="5381" width="20.42578125" style="1" customWidth="1"/>
    <col min="5382" max="5382" width="20.28515625" style="1" customWidth="1"/>
    <col min="5383" max="5383" width="20.85546875" style="1" customWidth="1"/>
    <col min="5384" max="5384" width="12.42578125" style="1" customWidth="1"/>
    <col min="5385" max="5385" width="19.140625" style="1" customWidth="1"/>
    <col min="5386" max="5386" width="10.28515625" style="1" customWidth="1"/>
    <col min="5387" max="5387" width="14.5703125" style="1" customWidth="1"/>
    <col min="5388" max="5388" width="21.5703125" style="1" customWidth="1"/>
    <col min="5389" max="5389" width="20.85546875" style="1" customWidth="1"/>
    <col min="5390" max="5390" width="38.42578125" style="1" customWidth="1"/>
    <col min="5391" max="5391" width="22.140625" style="1" customWidth="1"/>
    <col min="5392" max="5392" width="14" style="1" bestFit="1" customWidth="1"/>
    <col min="5393" max="5630" width="9.140625" style="1"/>
    <col min="5631" max="5631" width="5.7109375" style="1" customWidth="1"/>
    <col min="5632" max="5632" width="40.85546875" style="1" customWidth="1"/>
    <col min="5633" max="5633" width="11.85546875" style="1" customWidth="1"/>
    <col min="5634" max="5634" width="18.140625" style="1" customWidth="1"/>
    <col min="5635" max="5635" width="17.5703125" style="1" customWidth="1"/>
    <col min="5636" max="5636" width="18.42578125" style="1" customWidth="1"/>
    <col min="5637" max="5637" width="20.42578125" style="1" customWidth="1"/>
    <col min="5638" max="5638" width="20.28515625" style="1" customWidth="1"/>
    <col min="5639" max="5639" width="20.85546875" style="1" customWidth="1"/>
    <col min="5640" max="5640" width="12.42578125" style="1" customWidth="1"/>
    <col min="5641" max="5641" width="19.140625" style="1" customWidth="1"/>
    <col min="5642" max="5642" width="10.28515625" style="1" customWidth="1"/>
    <col min="5643" max="5643" width="14.5703125" style="1" customWidth="1"/>
    <col min="5644" max="5644" width="21.5703125" style="1" customWidth="1"/>
    <col min="5645" max="5645" width="20.85546875" style="1" customWidth="1"/>
    <col min="5646" max="5646" width="38.42578125" style="1" customWidth="1"/>
    <col min="5647" max="5647" width="22.140625" style="1" customWidth="1"/>
    <col min="5648" max="5648" width="14" style="1" bestFit="1" customWidth="1"/>
    <col min="5649" max="5886" width="9.140625" style="1"/>
    <col min="5887" max="5887" width="5.7109375" style="1" customWidth="1"/>
    <col min="5888" max="5888" width="40.85546875" style="1" customWidth="1"/>
    <col min="5889" max="5889" width="11.85546875" style="1" customWidth="1"/>
    <col min="5890" max="5890" width="18.140625" style="1" customWidth="1"/>
    <col min="5891" max="5891" width="17.5703125" style="1" customWidth="1"/>
    <col min="5892" max="5892" width="18.42578125" style="1" customWidth="1"/>
    <col min="5893" max="5893" width="20.42578125" style="1" customWidth="1"/>
    <col min="5894" max="5894" width="20.28515625" style="1" customWidth="1"/>
    <col min="5895" max="5895" width="20.85546875" style="1" customWidth="1"/>
    <col min="5896" max="5896" width="12.42578125" style="1" customWidth="1"/>
    <col min="5897" max="5897" width="19.140625" style="1" customWidth="1"/>
    <col min="5898" max="5898" width="10.28515625" style="1" customWidth="1"/>
    <col min="5899" max="5899" width="14.5703125" style="1" customWidth="1"/>
    <col min="5900" max="5900" width="21.5703125" style="1" customWidth="1"/>
    <col min="5901" max="5901" width="20.85546875" style="1" customWidth="1"/>
    <col min="5902" max="5902" width="38.42578125" style="1" customWidth="1"/>
    <col min="5903" max="5903" width="22.140625" style="1" customWidth="1"/>
    <col min="5904" max="5904" width="14" style="1" bestFit="1" customWidth="1"/>
    <col min="5905" max="6142" width="9.140625" style="1"/>
    <col min="6143" max="6143" width="5.7109375" style="1" customWidth="1"/>
    <col min="6144" max="6144" width="40.85546875" style="1" customWidth="1"/>
    <col min="6145" max="6145" width="11.85546875" style="1" customWidth="1"/>
    <col min="6146" max="6146" width="18.140625" style="1" customWidth="1"/>
    <col min="6147" max="6147" width="17.5703125" style="1" customWidth="1"/>
    <col min="6148" max="6148" width="18.42578125" style="1" customWidth="1"/>
    <col min="6149" max="6149" width="20.42578125" style="1" customWidth="1"/>
    <col min="6150" max="6150" width="20.28515625" style="1" customWidth="1"/>
    <col min="6151" max="6151" width="20.85546875" style="1" customWidth="1"/>
    <col min="6152" max="6152" width="12.42578125" style="1" customWidth="1"/>
    <col min="6153" max="6153" width="19.140625" style="1" customWidth="1"/>
    <col min="6154" max="6154" width="10.28515625" style="1" customWidth="1"/>
    <col min="6155" max="6155" width="14.5703125" style="1" customWidth="1"/>
    <col min="6156" max="6156" width="21.5703125" style="1" customWidth="1"/>
    <col min="6157" max="6157" width="20.85546875" style="1" customWidth="1"/>
    <col min="6158" max="6158" width="38.42578125" style="1" customWidth="1"/>
    <col min="6159" max="6159" width="22.140625" style="1" customWidth="1"/>
    <col min="6160" max="6160" width="14" style="1" bestFit="1" customWidth="1"/>
    <col min="6161" max="6398" width="9.140625" style="1"/>
    <col min="6399" max="6399" width="5.7109375" style="1" customWidth="1"/>
    <col min="6400" max="6400" width="40.85546875" style="1" customWidth="1"/>
    <col min="6401" max="6401" width="11.85546875" style="1" customWidth="1"/>
    <col min="6402" max="6402" width="18.140625" style="1" customWidth="1"/>
    <col min="6403" max="6403" width="17.5703125" style="1" customWidth="1"/>
    <col min="6404" max="6404" width="18.42578125" style="1" customWidth="1"/>
    <col min="6405" max="6405" width="20.42578125" style="1" customWidth="1"/>
    <col min="6406" max="6406" width="20.28515625" style="1" customWidth="1"/>
    <col min="6407" max="6407" width="20.85546875" style="1" customWidth="1"/>
    <col min="6408" max="6408" width="12.42578125" style="1" customWidth="1"/>
    <col min="6409" max="6409" width="19.140625" style="1" customWidth="1"/>
    <col min="6410" max="6410" width="10.28515625" style="1" customWidth="1"/>
    <col min="6411" max="6411" width="14.5703125" style="1" customWidth="1"/>
    <col min="6412" max="6412" width="21.5703125" style="1" customWidth="1"/>
    <col min="6413" max="6413" width="20.85546875" style="1" customWidth="1"/>
    <col min="6414" max="6414" width="38.42578125" style="1" customWidth="1"/>
    <col min="6415" max="6415" width="22.140625" style="1" customWidth="1"/>
    <col min="6416" max="6416" width="14" style="1" bestFit="1" customWidth="1"/>
    <col min="6417" max="6654" width="9.140625" style="1"/>
    <col min="6655" max="6655" width="5.7109375" style="1" customWidth="1"/>
    <col min="6656" max="6656" width="40.85546875" style="1" customWidth="1"/>
    <col min="6657" max="6657" width="11.85546875" style="1" customWidth="1"/>
    <col min="6658" max="6658" width="18.140625" style="1" customWidth="1"/>
    <col min="6659" max="6659" width="17.5703125" style="1" customWidth="1"/>
    <col min="6660" max="6660" width="18.42578125" style="1" customWidth="1"/>
    <col min="6661" max="6661" width="20.42578125" style="1" customWidth="1"/>
    <col min="6662" max="6662" width="20.28515625" style="1" customWidth="1"/>
    <col min="6663" max="6663" width="20.85546875" style="1" customWidth="1"/>
    <col min="6664" max="6664" width="12.42578125" style="1" customWidth="1"/>
    <col min="6665" max="6665" width="19.140625" style="1" customWidth="1"/>
    <col min="6666" max="6666" width="10.28515625" style="1" customWidth="1"/>
    <col min="6667" max="6667" width="14.5703125" style="1" customWidth="1"/>
    <col min="6668" max="6668" width="21.5703125" style="1" customWidth="1"/>
    <col min="6669" max="6669" width="20.85546875" style="1" customWidth="1"/>
    <col min="6670" max="6670" width="38.42578125" style="1" customWidth="1"/>
    <col min="6671" max="6671" width="22.140625" style="1" customWidth="1"/>
    <col min="6672" max="6672" width="14" style="1" bestFit="1" customWidth="1"/>
    <col min="6673" max="6910" width="9.140625" style="1"/>
    <col min="6911" max="6911" width="5.7109375" style="1" customWidth="1"/>
    <col min="6912" max="6912" width="40.85546875" style="1" customWidth="1"/>
    <col min="6913" max="6913" width="11.85546875" style="1" customWidth="1"/>
    <col min="6914" max="6914" width="18.140625" style="1" customWidth="1"/>
    <col min="6915" max="6915" width="17.5703125" style="1" customWidth="1"/>
    <col min="6916" max="6916" width="18.42578125" style="1" customWidth="1"/>
    <col min="6917" max="6917" width="20.42578125" style="1" customWidth="1"/>
    <col min="6918" max="6918" width="20.28515625" style="1" customWidth="1"/>
    <col min="6919" max="6919" width="20.85546875" style="1" customWidth="1"/>
    <col min="6920" max="6920" width="12.42578125" style="1" customWidth="1"/>
    <col min="6921" max="6921" width="19.140625" style="1" customWidth="1"/>
    <col min="6922" max="6922" width="10.28515625" style="1" customWidth="1"/>
    <col min="6923" max="6923" width="14.5703125" style="1" customWidth="1"/>
    <col min="6924" max="6924" width="21.5703125" style="1" customWidth="1"/>
    <col min="6925" max="6925" width="20.85546875" style="1" customWidth="1"/>
    <col min="6926" max="6926" width="38.42578125" style="1" customWidth="1"/>
    <col min="6927" max="6927" width="22.140625" style="1" customWidth="1"/>
    <col min="6928" max="6928" width="14" style="1" bestFit="1" customWidth="1"/>
    <col min="6929" max="7166" width="9.140625" style="1"/>
    <col min="7167" max="7167" width="5.7109375" style="1" customWidth="1"/>
    <col min="7168" max="7168" width="40.85546875" style="1" customWidth="1"/>
    <col min="7169" max="7169" width="11.85546875" style="1" customWidth="1"/>
    <col min="7170" max="7170" width="18.140625" style="1" customWidth="1"/>
    <col min="7171" max="7171" width="17.5703125" style="1" customWidth="1"/>
    <col min="7172" max="7172" width="18.42578125" style="1" customWidth="1"/>
    <col min="7173" max="7173" width="20.42578125" style="1" customWidth="1"/>
    <col min="7174" max="7174" width="20.28515625" style="1" customWidth="1"/>
    <col min="7175" max="7175" width="20.85546875" style="1" customWidth="1"/>
    <col min="7176" max="7176" width="12.42578125" style="1" customWidth="1"/>
    <col min="7177" max="7177" width="19.140625" style="1" customWidth="1"/>
    <col min="7178" max="7178" width="10.28515625" style="1" customWidth="1"/>
    <col min="7179" max="7179" width="14.5703125" style="1" customWidth="1"/>
    <col min="7180" max="7180" width="21.5703125" style="1" customWidth="1"/>
    <col min="7181" max="7181" width="20.85546875" style="1" customWidth="1"/>
    <col min="7182" max="7182" width="38.42578125" style="1" customWidth="1"/>
    <col min="7183" max="7183" width="22.140625" style="1" customWidth="1"/>
    <col min="7184" max="7184" width="14" style="1" bestFit="1" customWidth="1"/>
    <col min="7185" max="7422" width="9.140625" style="1"/>
    <col min="7423" max="7423" width="5.7109375" style="1" customWidth="1"/>
    <col min="7424" max="7424" width="40.85546875" style="1" customWidth="1"/>
    <col min="7425" max="7425" width="11.85546875" style="1" customWidth="1"/>
    <col min="7426" max="7426" width="18.140625" style="1" customWidth="1"/>
    <col min="7427" max="7427" width="17.5703125" style="1" customWidth="1"/>
    <col min="7428" max="7428" width="18.42578125" style="1" customWidth="1"/>
    <col min="7429" max="7429" width="20.42578125" style="1" customWidth="1"/>
    <col min="7430" max="7430" width="20.28515625" style="1" customWidth="1"/>
    <col min="7431" max="7431" width="20.85546875" style="1" customWidth="1"/>
    <col min="7432" max="7432" width="12.42578125" style="1" customWidth="1"/>
    <col min="7433" max="7433" width="19.140625" style="1" customWidth="1"/>
    <col min="7434" max="7434" width="10.28515625" style="1" customWidth="1"/>
    <col min="7435" max="7435" width="14.5703125" style="1" customWidth="1"/>
    <col min="7436" max="7436" width="21.5703125" style="1" customWidth="1"/>
    <col min="7437" max="7437" width="20.85546875" style="1" customWidth="1"/>
    <col min="7438" max="7438" width="38.42578125" style="1" customWidth="1"/>
    <col min="7439" max="7439" width="22.140625" style="1" customWidth="1"/>
    <col min="7440" max="7440" width="14" style="1" bestFit="1" customWidth="1"/>
    <col min="7441" max="7678" width="9.140625" style="1"/>
    <col min="7679" max="7679" width="5.7109375" style="1" customWidth="1"/>
    <col min="7680" max="7680" width="40.85546875" style="1" customWidth="1"/>
    <col min="7681" max="7681" width="11.85546875" style="1" customWidth="1"/>
    <col min="7682" max="7682" width="18.140625" style="1" customWidth="1"/>
    <col min="7683" max="7683" width="17.5703125" style="1" customWidth="1"/>
    <col min="7684" max="7684" width="18.42578125" style="1" customWidth="1"/>
    <col min="7685" max="7685" width="20.42578125" style="1" customWidth="1"/>
    <col min="7686" max="7686" width="20.28515625" style="1" customWidth="1"/>
    <col min="7687" max="7687" width="20.85546875" style="1" customWidth="1"/>
    <col min="7688" max="7688" width="12.42578125" style="1" customWidth="1"/>
    <col min="7689" max="7689" width="19.140625" style="1" customWidth="1"/>
    <col min="7690" max="7690" width="10.28515625" style="1" customWidth="1"/>
    <col min="7691" max="7691" width="14.5703125" style="1" customWidth="1"/>
    <col min="7692" max="7692" width="21.5703125" style="1" customWidth="1"/>
    <col min="7693" max="7693" width="20.85546875" style="1" customWidth="1"/>
    <col min="7694" max="7694" width="38.42578125" style="1" customWidth="1"/>
    <col min="7695" max="7695" width="22.140625" style="1" customWidth="1"/>
    <col min="7696" max="7696" width="14" style="1" bestFit="1" customWidth="1"/>
    <col min="7697" max="7934" width="9.140625" style="1"/>
    <col min="7935" max="7935" width="5.7109375" style="1" customWidth="1"/>
    <col min="7936" max="7936" width="40.85546875" style="1" customWidth="1"/>
    <col min="7937" max="7937" width="11.85546875" style="1" customWidth="1"/>
    <col min="7938" max="7938" width="18.140625" style="1" customWidth="1"/>
    <col min="7939" max="7939" width="17.5703125" style="1" customWidth="1"/>
    <col min="7940" max="7940" width="18.42578125" style="1" customWidth="1"/>
    <col min="7941" max="7941" width="20.42578125" style="1" customWidth="1"/>
    <col min="7942" max="7942" width="20.28515625" style="1" customWidth="1"/>
    <col min="7943" max="7943" width="20.85546875" style="1" customWidth="1"/>
    <col min="7944" max="7944" width="12.42578125" style="1" customWidth="1"/>
    <col min="7945" max="7945" width="19.140625" style="1" customWidth="1"/>
    <col min="7946" max="7946" width="10.28515625" style="1" customWidth="1"/>
    <col min="7947" max="7947" width="14.5703125" style="1" customWidth="1"/>
    <col min="7948" max="7948" width="21.5703125" style="1" customWidth="1"/>
    <col min="7949" max="7949" width="20.85546875" style="1" customWidth="1"/>
    <col min="7950" max="7950" width="38.42578125" style="1" customWidth="1"/>
    <col min="7951" max="7951" width="22.140625" style="1" customWidth="1"/>
    <col min="7952" max="7952" width="14" style="1" bestFit="1" customWidth="1"/>
    <col min="7953" max="8190" width="9.140625" style="1"/>
    <col min="8191" max="8191" width="5.7109375" style="1" customWidth="1"/>
    <col min="8192" max="8192" width="40.85546875" style="1" customWidth="1"/>
    <col min="8193" max="8193" width="11.85546875" style="1" customWidth="1"/>
    <col min="8194" max="8194" width="18.140625" style="1" customWidth="1"/>
    <col min="8195" max="8195" width="17.5703125" style="1" customWidth="1"/>
    <col min="8196" max="8196" width="18.42578125" style="1" customWidth="1"/>
    <col min="8197" max="8197" width="20.42578125" style="1" customWidth="1"/>
    <col min="8198" max="8198" width="20.28515625" style="1" customWidth="1"/>
    <col min="8199" max="8199" width="20.85546875" style="1" customWidth="1"/>
    <col min="8200" max="8200" width="12.42578125" style="1" customWidth="1"/>
    <col min="8201" max="8201" width="19.140625" style="1" customWidth="1"/>
    <col min="8202" max="8202" width="10.28515625" style="1" customWidth="1"/>
    <col min="8203" max="8203" width="14.5703125" style="1" customWidth="1"/>
    <col min="8204" max="8204" width="21.5703125" style="1" customWidth="1"/>
    <col min="8205" max="8205" width="20.85546875" style="1" customWidth="1"/>
    <col min="8206" max="8206" width="38.42578125" style="1" customWidth="1"/>
    <col min="8207" max="8207" width="22.140625" style="1" customWidth="1"/>
    <col min="8208" max="8208" width="14" style="1" bestFit="1" customWidth="1"/>
    <col min="8209" max="8446" width="9.140625" style="1"/>
    <col min="8447" max="8447" width="5.7109375" style="1" customWidth="1"/>
    <col min="8448" max="8448" width="40.85546875" style="1" customWidth="1"/>
    <col min="8449" max="8449" width="11.85546875" style="1" customWidth="1"/>
    <col min="8450" max="8450" width="18.140625" style="1" customWidth="1"/>
    <col min="8451" max="8451" width="17.5703125" style="1" customWidth="1"/>
    <col min="8452" max="8452" width="18.42578125" style="1" customWidth="1"/>
    <col min="8453" max="8453" width="20.42578125" style="1" customWidth="1"/>
    <col min="8454" max="8454" width="20.28515625" style="1" customWidth="1"/>
    <col min="8455" max="8455" width="20.85546875" style="1" customWidth="1"/>
    <col min="8456" max="8456" width="12.42578125" style="1" customWidth="1"/>
    <col min="8457" max="8457" width="19.140625" style="1" customWidth="1"/>
    <col min="8458" max="8458" width="10.28515625" style="1" customWidth="1"/>
    <col min="8459" max="8459" width="14.5703125" style="1" customWidth="1"/>
    <col min="8460" max="8460" width="21.5703125" style="1" customWidth="1"/>
    <col min="8461" max="8461" width="20.85546875" style="1" customWidth="1"/>
    <col min="8462" max="8462" width="38.42578125" style="1" customWidth="1"/>
    <col min="8463" max="8463" width="22.140625" style="1" customWidth="1"/>
    <col min="8464" max="8464" width="14" style="1" bestFit="1" customWidth="1"/>
    <col min="8465" max="8702" width="9.140625" style="1"/>
    <col min="8703" max="8703" width="5.7109375" style="1" customWidth="1"/>
    <col min="8704" max="8704" width="40.85546875" style="1" customWidth="1"/>
    <col min="8705" max="8705" width="11.85546875" style="1" customWidth="1"/>
    <col min="8706" max="8706" width="18.140625" style="1" customWidth="1"/>
    <col min="8707" max="8707" width="17.5703125" style="1" customWidth="1"/>
    <col min="8708" max="8708" width="18.42578125" style="1" customWidth="1"/>
    <col min="8709" max="8709" width="20.42578125" style="1" customWidth="1"/>
    <col min="8710" max="8710" width="20.28515625" style="1" customWidth="1"/>
    <col min="8711" max="8711" width="20.85546875" style="1" customWidth="1"/>
    <col min="8712" max="8712" width="12.42578125" style="1" customWidth="1"/>
    <col min="8713" max="8713" width="19.140625" style="1" customWidth="1"/>
    <col min="8714" max="8714" width="10.28515625" style="1" customWidth="1"/>
    <col min="8715" max="8715" width="14.5703125" style="1" customWidth="1"/>
    <col min="8716" max="8716" width="21.5703125" style="1" customWidth="1"/>
    <col min="8717" max="8717" width="20.85546875" style="1" customWidth="1"/>
    <col min="8718" max="8718" width="38.42578125" style="1" customWidth="1"/>
    <col min="8719" max="8719" width="22.140625" style="1" customWidth="1"/>
    <col min="8720" max="8720" width="14" style="1" bestFit="1" customWidth="1"/>
    <col min="8721" max="8958" width="9.140625" style="1"/>
    <col min="8959" max="8959" width="5.7109375" style="1" customWidth="1"/>
    <col min="8960" max="8960" width="40.85546875" style="1" customWidth="1"/>
    <col min="8961" max="8961" width="11.85546875" style="1" customWidth="1"/>
    <col min="8962" max="8962" width="18.140625" style="1" customWidth="1"/>
    <col min="8963" max="8963" width="17.5703125" style="1" customWidth="1"/>
    <col min="8964" max="8964" width="18.42578125" style="1" customWidth="1"/>
    <col min="8965" max="8965" width="20.42578125" style="1" customWidth="1"/>
    <col min="8966" max="8966" width="20.28515625" style="1" customWidth="1"/>
    <col min="8967" max="8967" width="20.85546875" style="1" customWidth="1"/>
    <col min="8968" max="8968" width="12.42578125" style="1" customWidth="1"/>
    <col min="8969" max="8969" width="19.140625" style="1" customWidth="1"/>
    <col min="8970" max="8970" width="10.28515625" style="1" customWidth="1"/>
    <col min="8971" max="8971" width="14.5703125" style="1" customWidth="1"/>
    <col min="8972" max="8972" width="21.5703125" style="1" customWidth="1"/>
    <col min="8973" max="8973" width="20.85546875" style="1" customWidth="1"/>
    <col min="8974" max="8974" width="38.42578125" style="1" customWidth="1"/>
    <col min="8975" max="8975" width="22.140625" style="1" customWidth="1"/>
    <col min="8976" max="8976" width="14" style="1" bestFit="1" customWidth="1"/>
    <col min="8977" max="9214" width="9.140625" style="1"/>
    <col min="9215" max="9215" width="5.7109375" style="1" customWidth="1"/>
    <col min="9216" max="9216" width="40.85546875" style="1" customWidth="1"/>
    <col min="9217" max="9217" width="11.85546875" style="1" customWidth="1"/>
    <col min="9218" max="9218" width="18.140625" style="1" customWidth="1"/>
    <col min="9219" max="9219" width="17.5703125" style="1" customWidth="1"/>
    <col min="9220" max="9220" width="18.42578125" style="1" customWidth="1"/>
    <col min="9221" max="9221" width="20.42578125" style="1" customWidth="1"/>
    <col min="9222" max="9222" width="20.28515625" style="1" customWidth="1"/>
    <col min="9223" max="9223" width="20.85546875" style="1" customWidth="1"/>
    <col min="9224" max="9224" width="12.42578125" style="1" customWidth="1"/>
    <col min="9225" max="9225" width="19.140625" style="1" customWidth="1"/>
    <col min="9226" max="9226" width="10.28515625" style="1" customWidth="1"/>
    <col min="9227" max="9227" width="14.5703125" style="1" customWidth="1"/>
    <col min="9228" max="9228" width="21.5703125" style="1" customWidth="1"/>
    <col min="9229" max="9229" width="20.85546875" style="1" customWidth="1"/>
    <col min="9230" max="9230" width="38.42578125" style="1" customWidth="1"/>
    <col min="9231" max="9231" width="22.140625" style="1" customWidth="1"/>
    <col min="9232" max="9232" width="14" style="1" bestFit="1" customWidth="1"/>
    <col min="9233" max="9470" width="9.140625" style="1"/>
    <col min="9471" max="9471" width="5.7109375" style="1" customWidth="1"/>
    <col min="9472" max="9472" width="40.85546875" style="1" customWidth="1"/>
    <col min="9473" max="9473" width="11.85546875" style="1" customWidth="1"/>
    <col min="9474" max="9474" width="18.140625" style="1" customWidth="1"/>
    <col min="9475" max="9475" width="17.5703125" style="1" customWidth="1"/>
    <col min="9476" max="9476" width="18.42578125" style="1" customWidth="1"/>
    <col min="9477" max="9477" width="20.42578125" style="1" customWidth="1"/>
    <col min="9478" max="9478" width="20.28515625" style="1" customWidth="1"/>
    <col min="9479" max="9479" width="20.85546875" style="1" customWidth="1"/>
    <col min="9480" max="9480" width="12.42578125" style="1" customWidth="1"/>
    <col min="9481" max="9481" width="19.140625" style="1" customWidth="1"/>
    <col min="9482" max="9482" width="10.28515625" style="1" customWidth="1"/>
    <col min="9483" max="9483" width="14.5703125" style="1" customWidth="1"/>
    <col min="9484" max="9484" width="21.5703125" style="1" customWidth="1"/>
    <col min="9485" max="9485" width="20.85546875" style="1" customWidth="1"/>
    <col min="9486" max="9486" width="38.42578125" style="1" customWidth="1"/>
    <col min="9487" max="9487" width="22.140625" style="1" customWidth="1"/>
    <col min="9488" max="9488" width="14" style="1" bestFit="1" customWidth="1"/>
    <col min="9489" max="9726" width="9.140625" style="1"/>
    <col min="9727" max="9727" width="5.7109375" style="1" customWidth="1"/>
    <col min="9728" max="9728" width="40.85546875" style="1" customWidth="1"/>
    <col min="9729" max="9729" width="11.85546875" style="1" customWidth="1"/>
    <col min="9730" max="9730" width="18.140625" style="1" customWidth="1"/>
    <col min="9731" max="9731" width="17.5703125" style="1" customWidth="1"/>
    <col min="9732" max="9732" width="18.42578125" style="1" customWidth="1"/>
    <col min="9733" max="9733" width="20.42578125" style="1" customWidth="1"/>
    <col min="9734" max="9734" width="20.28515625" style="1" customWidth="1"/>
    <col min="9735" max="9735" width="20.85546875" style="1" customWidth="1"/>
    <col min="9736" max="9736" width="12.42578125" style="1" customWidth="1"/>
    <col min="9737" max="9737" width="19.140625" style="1" customWidth="1"/>
    <col min="9738" max="9738" width="10.28515625" style="1" customWidth="1"/>
    <col min="9739" max="9739" width="14.5703125" style="1" customWidth="1"/>
    <col min="9740" max="9740" width="21.5703125" style="1" customWidth="1"/>
    <col min="9741" max="9741" width="20.85546875" style="1" customWidth="1"/>
    <col min="9742" max="9742" width="38.42578125" style="1" customWidth="1"/>
    <col min="9743" max="9743" width="22.140625" style="1" customWidth="1"/>
    <col min="9744" max="9744" width="14" style="1" bestFit="1" customWidth="1"/>
    <col min="9745" max="9982" width="9.140625" style="1"/>
    <col min="9983" max="9983" width="5.7109375" style="1" customWidth="1"/>
    <col min="9984" max="9984" width="40.85546875" style="1" customWidth="1"/>
    <col min="9985" max="9985" width="11.85546875" style="1" customWidth="1"/>
    <col min="9986" max="9986" width="18.140625" style="1" customWidth="1"/>
    <col min="9987" max="9987" width="17.5703125" style="1" customWidth="1"/>
    <col min="9988" max="9988" width="18.42578125" style="1" customWidth="1"/>
    <col min="9989" max="9989" width="20.42578125" style="1" customWidth="1"/>
    <col min="9990" max="9990" width="20.28515625" style="1" customWidth="1"/>
    <col min="9991" max="9991" width="20.85546875" style="1" customWidth="1"/>
    <col min="9992" max="9992" width="12.42578125" style="1" customWidth="1"/>
    <col min="9993" max="9993" width="19.140625" style="1" customWidth="1"/>
    <col min="9994" max="9994" width="10.28515625" style="1" customWidth="1"/>
    <col min="9995" max="9995" width="14.5703125" style="1" customWidth="1"/>
    <col min="9996" max="9996" width="21.5703125" style="1" customWidth="1"/>
    <col min="9997" max="9997" width="20.85546875" style="1" customWidth="1"/>
    <col min="9998" max="9998" width="38.42578125" style="1" customWidth="1"/>
    <col min="9999" max="9999" width="22.140625" style="1" customWidth="1"/>
    <col min="10000" max="10000" width="14" style="1" bestFit="1" customWidth="1"/>
    <col min="10001" max="10238" width="9.140625" style="1"/>
    <col min="10239" max="10239" width="5.7109375" style="1" customWidth="1"/>
    <col min="10240" max="10240" width="40.85546875" style="1" customWidth="1"/>
    <col min="10241" max="10241" width="11.85546875" style="1" customWidth="1"/>
    <col min="10242" max="10242" width="18.140625" style="1" customWidth="1"/>
    <col min="10243" max="10243" width="17.5703125" style="1" customWidth="1"/>
    <col min="10244" max="10244" width="18.42578125" style="1" customWidth="1"/>
    <col min="10245" max="10245" width="20.42578125" style="1" customWidth="1"/>
    <col min="10246" max="10246" width="20.28515625" style="1" customWidth="1"/>
    <col min="10247" max="10247" width="20.85546875" style="1" customWidth="1"/>
    <col min="10248" max="10248" width="12.42578125" style="1" customWidth="1"/>
    <col min="10249" max="10249" width="19.140625" style="1" customWidth="1"/>
    <col min="10250" max="10250" width="10.28515625" style="1" customWidth="1"/>
    <col min="10251" max="10251" width="14.5703125" style="1" customWidth="1"/>
    <col min="10252" max="10252" width="21.5703125" style="1" customWidth="1"/>
    <col min="10253" max="10253" width="20.85546875" style="1" customWidth="1"/>
    <col min="10254" max="10254" width="38.42578125" style="1" customWidth="1"/>
    <col min="10255" max="10255" width="22.140625" style="1" customWidth="1"/>
    <col min="10256" max="10256" width="14" style="1" bestFit="1" customWidth="1"/>
    <col min="10257" max="10494" width="9.140625" style="1"/>
    <col min="10495" max="10495" width="5.7109375" style="1" customWidth="1"/>
    <col min="10496" max="10496" width="40.85546875" style="1" customWidth="1"/>
    <col min="10497" max="10497" width="11.85546875" style="1" customWidth="1"/>
    <col min="10498" max="10498" width="18.140625" style="1" customWidth="1"/>
    <col min="10499" max="10499" width="17.5703125" style="1" customWidth="1"/>
    <col min="10500" max="10500" width="18.42578125" style="1" customWidth="1"/>
    <col min="10501" max="10501" width="20.42578125" style="1" customWidth="1"/>
    <col min="10502" max="10502" width="20.28515625" style="1" customWidth="1"/>
    <col min="10503" max="10503" width="20.85546875" style="1" customWidth="1"/>
    <col min="10504" max="10504" width="12.42578125" style="1" customWidth="1"/>
    <col min="10505" max="10505" width="19.140625" style="1" customWidth="1"/>
    <col min="10506" max="10506" width="10.28515625" style="1" customWidth="1"/>
    <col min="10507" max="10507" width="14.5703125" style="1" customWidth="1"/>
    <col min="10508" max="10508" width="21.5703125" style="1" customWidth="1"/>
    <col min="10509" max="10509" width="20.85546875" style="1" customWidth="1"/>
    <col min="10510" max="10510" width="38.42578125" style="1" customWidth="1"/>
    <col min="10511" max="10511" width="22.140625" style="1" customWidth="1"/>
    <col min="10512" max="10512" width="14" style="1" bestFit="1" customWidth="1"/>
    <col min="10513" max="10750" width="9.140625" style="1"/>
    <col min="10751" max="10751" width="5.7109375" style="1" customWidth="1"/>
    <col min="10752" max="10752" width="40.85546875" style="1" customWidth="1"/>
    <col min="10753" max="10753" width="11.85546875" style="1" customWidth="1"/>
    <col min="10754" max="10754" width="18.140625" style="1" customWidth="1"/>
    <col min="10755" max="10755" width="17.5703125" style="1" customWidth="1"/>
    <col min="10756" max="10756" width="18.42578125" style="1" customWidth="1"/>
    <col min="10757" max="10757" width="20.42578125" style="1" customWidth="1"/>
    <col min="10758" max="10758" width="20.28515625" style="1" customWidth="1"/>
    <col min="10759" max="10759" width="20.85546875" style="1" customWidth="1"/>
    <col min="10760" max="10760" width="12.42578125" style="1" customWidth="1"/>
    <col min="10761" max="10761" width="19.140625" style="1" customWidth="1"/>
    <col min="10762" max="10762" width="10.28515625" style="1" customWidth="1"/>
    <col min="10763" max="10763" width="14.5703125" style="1" customWidth="1"/>
    <col min="10764" max="10764" width="21.5703125" style="1" customWidth="1"/>
    <col min="10765" max="10765" width="20.85546875" style="1" customWidth="1"/>
    <col min="10766" max="10766" width="38.42578125" style="1" customWidth="1"/>
    <col min="10767" max="10767" width="22.140625" style="1" customWidth="1"/>
    <col min="10768" max="10768" width="14" style="1" bestFit="1" customWidth="1"/>
    <col min="10769" max="11006" width="9.140625" style="1"/>
    <col min="11007" max="11007" width="5.7109375" style="1" customWidth="1"/>
    <col min="11008" max="11008" width="40.85546875" style="1" customWidth="1"/>
    <col min="11009" max="11009" width="11.85546875" style="1" customWidth="1"/>
    <col min="11010" max="11010" width="18.140625" style="1" customWidth="1"/>
    <col min="11011" max="11011" width="17.5703125" style="1" customWidth="1"/>
    <col min="11012" max="11012" width="18.42578125" style="1" customWidth="1"/>
    <col min="11013" max="11013" width="20.42578125" style="1" customWidth="1"/>
    <col min="11014" max="11014" width="20.28515625" style="1" customWidth="1"/>
    <col min="11015" max="11015" width="20.85546875" style="1" customWidth="1"/>
    <col min="11016" max="11016" width="12.42578125" style="1" customWidth="1"/>
    <col min="11017" max="11017" width="19.140625" style="1" customWidth="1"/>
    <col min="11018" max="11018" width="10.28515625" style="1" customWidth="1"/>
    <col min="11019" max="11019" width="14.5703125" style="1" customWidth="1"/>
    <col min="11020" max="11020" width="21.5703125" style="1" customWidth="1"/>
    <col min="11021" max="11021" width="20.85546875" style="1" customWidth="1"/>
    <col min="11022" max="11022" width="38.42578125" style="1" customWidth="1"/>
    <col min="11023" max="11023" width="22.140625" style="1" customWidth="1"/>
    <col min="11024" max="11024" width="14" style="1" bestFit="1" customWidth="1"/>
    <col min="11025" max="11262" width="9.140625" style="1"/>
    <col min="11263" max="11263" width="5.7109375" style="1" customWidth="1"/>
    <col min="11264" max="11264" width="40.85546875" style="1" customWidth="1"/>
    <col min="11265" max="11265" width="11.85546875" style="1" customWidth="1"/>
    <col min="11266" max="11266" width="18.140625" style="1" customWidth="1"/>
    <col min="11267" max="11267" width="17.5703125" style="1" customWidth="1"/>
    <col min="11268" max="11268" width="18.42578125" style="1" customWidth="1"/>
    <col min="11269" max="11269" width="20.42578125" style="1" customWidth="1"/>
    <col min="11270" max="11270" width="20.28515625" style="1" customWidth="1"/>
    <col min="11271" max="11271" width="20.85546875" style="1" customWidth="1"/>
    <col min="11272" max="11272" width="12.42578125" style="1" customWidth="1"/>
    <col min="11273" max="11273" width="19.140625" style="1" customWidth="1"/>
    <col min="11274" max="11274" width="10.28515625" style="1" customWidth="1"/>
    <col min="11275" max="11275" width="14.5703125" style="1" customWidth="1"/>
    <col min="11276" max="11276" width="21.5703125" style="1" customWidth="1"/>
    <col min="11277" max="11277" width="20.85546875" style="1" customWidth="1"/>
    <col min="11278" max="11278" width="38.42578125" style="1" customWidth="1"/>
    <col min="11279" max="11279" width="22.140625" style="1" customWidth="1"/>
    <col min="11280" max="11280" width="14" style="1" bestFit="1" customWidth="1"/>
    <col min="11281" max="11518" width="9.140625" style="1"/>
    <col min="11519" max="11519" width="5.7109375" style="1" customWidth="1"/>
    <col min="11520" max="11520" width="40.85546875" style="1" customWidth="1"/>
    <col min="11521" max="11521" width="11.85546875" style="1" customWidth="1"/>
    <col min="11522" max="11522" width="18.140625" style="1" customWidth="1"/>
    <col min="11523" max="11523" width="17.5703125" style="1" customWidth="1"/>
    <col min="11524" max="11524" width="18.42578125" style="1" customWidth="1"/>
    <col min="11525" max="11525" width="20.42578125" style="1" customWidth="1"/>
    <col min="11526" max="11526" width="20.28515625" style="1" customWidth="1"/>
    <col min="11527" max="11527" width="20.85546875" style="1" customWidth="1"/>
    <col min="11528" max="11528" width="12.42578125" style="1" customWidth="1"/>
    <col min="11529" max="11529" width="19.140625" style="1" customWidth="1"/>
    <col min="11530" max="11530" width="10.28515625" style="1" customWidth="1"/>
    <col min="11531" max="11531" width="14.5703125" style="1" customWidth="1"/>
    <col min="11532" max="11532" width="21.5703125" style="1" customWidth="1"/>
    <col min="11533" max="11533" width="20.85546875" style="1" customWidth="1"/>
    <col min="11534" max="11534" width="38.42578125" style="1" customWidth="1"/>
    <col min="11535" max="11535" width="22.140625" style="1" customWidth="1"/>
    <col min="11536" max="11536" width="14" style="1" bestFit="1" customWidth="1"/>
    <col min="11537" max="11774" width="9.140625" style="1"/>
    <col min="11775" max="11775" width="5.7109375" style="1" customWidth="1"/>
    <col min="11776" max="11776" width="40.85546875" style="1" customWidth="1"/>
    <col min="11777" max="11777" width="11.85546875" style="1" customWidth="1"/>
    <col min="11778" max="11778" width="18.140625" style="1" customWidth="1"/>
    <col min="11779" max="11779" width="17.5703125" style="1" customWidth="1"/>
    <col min="11780" max="11780" width="18.42578125" style="1" customWidth="1"/>
    <col min="11781" max="11781" width="20.42578125" style="1" customWidth="1"/>
    <col min="11782" max="11782" width="20.28515625" style="1" customWidth="1"/>
    <col min="11783" max="11783" width="20.85546875" style="1" customWidth="1"/>
    <col min="11784" max="11784" width="12.42578125" style="1" customWidth="1"/>
    <col min="11785" max="11785" width="19.140625" style="1" customWidth="1"/>
    <col min="11786" max="11786" width="10.28515625" style="1" customWidth="1"/>
    <col min="11787" max="11787" width="14.5703125" style="1" customWidth="1"/>
    <col min="11788" max="11788" width="21.5703125" style="1" customWidth="1"/>
    <col min="11789" max="11789" width="20.85546875" style="1" customWidth="1"/>
    <col min="11790" max="11790" width="38.42578125" style="1" customWidth="1"/>
    <col min="11791" max="11791" width="22.140625" style="1" customWidth="1"/>
    <col min="11792" max="11792" width="14" style="1" bestFit="1" customWidth="1"/>
    <col min="11793" max="12030" width="9.140625" style="1"/>
    <col min="12031" max="12031" width="5.7109375" style="1" customWidth="1"/>
    <col min="12032" max="12032" width="40.85546875" style="1" customWidth="1"/>
    <col min="12033" max="12033" width="11.85546875" style="1" customWidth="1"/>
    <col min="12034" max="12034" width="18.140625" style="1" customWidth="1"/>
    <col min="12035" max="12035" width="17.5703125" style="1" customWidth="1"/>
    <col min="12036" max="12036" width="18.42578125" style="1" customWidth="1"/>
    <col min="12037" max="12037" width="20.42578125" style="1" customWidth="1"/>
    <col min="12038" max="12038" width="20.28515625" style="1" customWidth="1"/>
    <col min="12039" max="12039" width="20.85546875" style="1" customWidth="1"/>
    <col min="12040" max="12040" width="12.42578125" style="1" customWidth="1"/>
    <col min="12041" max="12041" width="19.140625" style="1" customWidth="1"/>
    <col min="12042" max="12042" width="10.28515625" style="1" customWidth="1"/>
    <col min="12043" max="12043" width="14.5703125" style="1" customWidth="1"/>
    <col min="12044" max="12044" width="21.5703125" style="1" customWidth="1"/>
    <col min="12045" max="12045" width="20.85546875" style="1" customWidth="1"/>
    <col min="12046" max="12046" width="38.42578125" style="1" customWidth="1"/>
    <col min="12047" max="12047" width="22.140625" style="1" customWidth="1"/>
    <col min="12048" max="12048" width="14" style="1" bestFit="1" customWidth="1"/>
    <col min="12049" max="12286" width="9.140625" style="1"/>
    <col min="12287" max="12287" width="5.7109375" style="1" customWidth="1"/>
    <col min="12288" max="12288" width="40.85546875" style="1" customWidth="1"/>
    <col min="12289" max="12289" width="11.85546875" style="1" customWidth="1"/>
    <col min="12290" max="12290" width="18.140625" style="1" customWidth="1"/>
    <col min="12291" max="12291" width="17.5703125" style="1" customWidth="1"/>
    <col min="12292" max="12292" width="18.42578125" style="1" customWidth="1"/>
    <col min="12293" max="12293" width="20.42578125" style="1" customWidth="1"/>
    <col min="12294" max="12294" width="20.28515625" style="1" customWidth="1"/>
    <col min="12295" max="12295" width="20.85546875" style="1" customWidth="1"/>
    <col min="12296" max="12296" width="12.42578125" style="1" customWidth="1"/>
    <col min="12297" max="12297" width="19.140625" style="1" customWidth="1"/>
    <col min="12298" max="12298" width="10.28515625" style="1" customWidth="1"/>
    <col min="12299" max="12299" width="14.5703125" style="1" customWidth="1"/>
    <col min="12300" max="12300" width="21.5703125" style="1" customWidth="1"/>
    <col min="12301" max="12301" width="20.85546875" style="1" customWidth="1"/>
    <col min="12302" max="12302" width="38.42578125" style="1" customWidth="1"/>
    <col min="12303" max="12303" width="22.140625" style="1" customWidth="1"/>
    <col min="12304" max="12304" width="14" style="1" bestFit="1" customWidth="1"/>
    <col min="12305" max="12542" width="9.140625" style="1"/>
    <col min="12543" max="12543" width="5.7109375" style="1" customWidth="1"/>
    <col min="12544" max="12544" width="40.85546875" style="1" customWidth="1"/>
    <col min="12545" max="12545" width="11.85546875" style="1" customWidth="1"/>
    <col min="12546" max="12546" width="18.140625" style="1" customWidth="1"/>
    <col min="12547" max="12547" width="17.5703125" style="1" customWidth="1"/>
    <col min="12548" max="12548" width="18.42578125" style="1" customWidth="1"/>
    <col min="12549" max="12549" width="20.42578125" style="1" customWidth="1"/>
    <col min="12550" max="12550" width="20.28515625" style="1" customWidth="1"/>
    <col min="12551" max="12551" width="20.85546875" style="1" customWidth="1"/>
    <col min="12552" max="12552" width="12.42578125" style="1" customWidth="1"/>
    <col min="12553" max="12553" width="19.140625" style="1" customWidth="1"/>
    <col min="12554" max="12554" width="10.28515625" style="1" customWidth="1"/>
    <col min="12555" max="12555" width="14.5703125" style="1" customWidth="1"/>
    <col min="12556" max="12556" width="21.5703125" style="1" customWidth="1"/>
    <col min="12557" max="12557" width="20.85546875" style="1" customWidth="1"/>
    <col min="12558" max="12558" width="38.42578125" style="1" customWidth="1"/>
    <col min="12559" max="12559" width="22.140625" style="1" customWidth="1"/>
    <col min="12560" max="12560" width="14" style="1" bestFit="1" customWidth="1"/>
    <col min="12561" max="12798" width="9.140625" style="1"/>
    <col min="12799" max="12799" width="5.7109375" style="1" customWidth="1"/>
    <col min="12800" max="12800" width="40.85546875" style="1" customWidth="1"/>
    <col min="12801" max="12801" width="11.85546875" style="1" customWidth="1"/>
    <col min="12802" max="12802" width="18.140625" style="1" customWidth="1"/>
    <col min="12803" max="12803" width="17.5703125" style="1" customWidth="1"/>
    <col min="12804" max="12804" width="18.42578125" style="1" customWidth="1"/>
    <col min="12805" max="12805" width="20.42578125" style="1" customWidth="1"/>
    <col min="12806" max="12806" width="20.28515625" style="1" customWidth="1"/>
    <col min="12807" max="12807" width="20.85546875" style="1" customWidth="1"/>
    <col min="12808" max="12808" width="12.42578125" style="1" customWidth="1"/>
    <col min="12809" max="12809" width="19.140625" style="1" customWidth="1"/>
    <col min="12810" max="12810" width="10.28515625" style="1" customWidth="1"/>
    <col min="12811" max="12811" width="14.5703125" style="1" customWidth="1"/>
    <col min="12812" max="12812" width="21.5703125" style="1" customWidth="1"/>
    <col min="12813" max="12813" width="20.85546875" style="1" customWidth="1"/>
    <col min="12814" max="12814" width="38.42578125" style="1" customWidth="1"/>
    <col min="12815" max="12815" width="22.140625" style="1" customWidth="1"/>
    <col min="12816" max="12816" width="14" style="1" bestFit="1" customWidth="1"/>
    <col min="12817" max="13054" width="9.140625" style="1"/>
    <col min="13055" max="13055" width="5.7109375" style="1" customWidth="1"/>
    <col min="13056" max="13056" width="40.85546875" style="1" customWidth="1"/>
    <col min="13057" max="13057" width="11.85546875" style="1" customWidth="1"/>
    <col min="13058" max="13058" width="18.140625" style="1" customWidth="1"/>
    <col min="13059" max="13059" width="17.5703125" style="1" customWidth="1"/>
    <col min="13060" max="13060" width="18.42578125" style="1" customWidth="1"/>
    <col min="13061" max="13061" width="20.42578125" style="1" customWidth="1"/>
    <col min="13062" max="13062" width="20.28515625" style="1" customWidth="1"/>
    <col min="13063" max="13063" width="20.85546875" style="1" customWidth="1"/>
    <col min="13064" max="13064" width="12.42578125" style="1" customWidth="1"/>
    <col min="13065" max="13065" width="19.140625" style="1" customWidth="1"/>
    <col min="13066" max="13066" width="10.28515625" style="1" customWidth="1"/>
    <col min="13067" max="13067" width="14.5703125" style="1" customWidth="1"/>
    <col min="13068" max="13068" width="21.5703125" style="1" customWidth="1"/>
    <col min="13069" max="13069" width="20.85546875" style="1" customWidth="1"/>
    <col min="13070" max="13070" width="38.42578125" style="1" customWidth="1"/>
    <col min="13071" max="13071" width="22.140625" style="1" customWidth="1"/>
    <col min="13072" max="13072" width="14" style="1" bestFit="1" customWidth="1"/>
    <col min="13073" max="13310" width="9.140625" style="1"/>
    <col min="13311" max="13311" width="5.7109375" style="1" customWidth="1"/>
    <col min="13312" max="13312" width="40.85546875" style="1" customWidth="1"/>
    <col min="13313" max="13313" width="11.85546875" style="1" customWidth="1"/>
    <col min="13314" max="13314" width="18.140625" style="1" customWidth="1"/>
    <col min="13315" max="13315" width="17.5703125" style="1" customWidth="1"/>
    <col min="13316" max="13316" width="18.42578125" style="1" customWidth="1"/>
    <col min="13317" max="13317" width="20.42578125" style="1" customWidth="1"/>
    <col min="13318" max="13318" width="20.28515625" style="1" customWidth="1"/>
    <col min="13319" max="13319" width="20.85546875" style="1" customWidth="1"/>
    <col min="13320" max="13320" width="12.42578125" style="1" customWidth="1"/>
    <col min="13321" max="13321" width="19.140625" style="1" customWidth="1"/>
    <col min="13322" max="13322" width="10.28515625" style="1" customWidth="1"/>
    <col min="13323" max="13323" width="14.5703125" style="1" customWidth="1"/>
    <col min="13324" max="13324" width="21.5703125" style="1" customWidth="1"/>
    <col min="13325" max="13325" width="20.85546875" style="1" customWidth="1"/>
    <col min="13326" max="13326" width="38.42578125" style="1" customWidth="1"/>
    <col min="13327" max="13327" width="22.140625" style="1" customWidth="1"/>
    <col min="13328" max="13328" width="14" style="1" bestFit="1" customWidth="1"/>
    <col min="13329" max="13566" width="9.140625" style="1"/>
    <col min="13567" max="13567" width="5.7109375" style="1" customWidth="1"/>
    <col min="13568" max="13568" width="40.85546875" style="1" customWidth="1"/>
    <col min="13569" max="13569" width="11.85546875" style="1" customWidth="1"/>
    <col min="13570" max="13570" width="18.140625" style="1" customWidth="1"/>
    <col min="13571" max="13571" width="17.5703125" style="1" customWidth="1"/>
    <col min="13572" max="13572" width="18.42578125" style="1" customWidth="1"/>
    <col min="13573" max="13573" width="20.42578125" style="1" customWidth="1"/>
    <col min="13574" max="13574" width="20.28515625" style="1" customWidth="1"/>
    <col min="13575" max="13575" width="20.85546875" style="1" customWidth="1"/>
    <col min="13576" max="13576" width="12.42578125" style="1" customWidth="1"/>
    <col min="13577" max="13577" width="19.140625" style="1" customWidth="1"/>
    <col min="13578" max="13578" width="10.28515625" style="1" customWidth="1"/>
    <col min="13579" max="13579" width="14.5703125" style="1" customWidth="1"/>
    <col min="13580" max="13580" width="21.5703125" style="1" customWidth="1"/>
    <col min="13581" max="13581" width="20.85546875" style="1" customWidth="1"/>
    <col min="13582" max="13582" width="38.42578125" style="1" customWidth="1"/>
    <col min="13583" max="13583" width="22.140625" style="1" customWidth="1"/>
    <col min="13584" max="13584" width="14" style="1" bestFit="1" customWidth="1"/>
    <col min="13585" max="13822" width="9.140625" style="1"/>
    <col min="13823" max="13823" width="5.7109375" style="1" customWidth="1"/>
    <col min="13824" max="13824" width="40.85546875" style="1" customWidth="1"/>
    <col min="13825" max="13825" width="11.85546875" style="1" customWidth="1"/>
    <col min="13826" max="13826" width="18.140625" style="1" customWidth="1"/>
    <col min="13827" max="13827" width="17.5703125" style="1" customWidth="1"/>
    <col min="13828" max="13828" width="18.42578125" style="1" customWidth="1"/>
    <col min="13829" max="13829" width="20.42578125" style="1" customWidth="1"/>
    <col min="13830" max="13830" width="20.28515625" style="1" customWidth="1"/>
    <col min="13831" max="13831" width="20.85546875" style="1" customWidth="1"/>
    <col min="13832" max="13832" width="12.42578125" style="1" customWidth="1"/>
    <col min="13833" max="13833" width="19.140625" style="1" customWidth="1"/>
    <col min="13834" max="13834" width="10.28515625" style="1" customWidth="1"/>
    <col min="13835" max="13835" width="14.5703125" style="1" customWidth="1"/>
    <col min="13836" max="13836" width="21.5703125" style="1" customWidth="1"/>
    <col min="13837" max="13837" width="20.85546875" style="1" customWidth="1"/>
    <col min="13838" max="13838" width="38.42578125" style="1" customWidth="1"/>
    <col min="13839" max="13839" width="22.140625" style="1" customWidth="1"/>
    <col min="13840" max="13840" width="14" style="1" bestFit="1" customWidth="1"/>
    <col min="13841" max="14078" width="9.140625" style="1"/>
    <col min="14079" max="14079" width="5.7109375" style="1" customWidth="1"/>
    <col min="14080" max="14080" width="40.85546875" style="1" customWidth="1"/>
    <col min="14081" max="14081" width="11.85546875" style="1" customWidth="1"/>
    <col min="14082" max="14082" width="18.140625" style="1" customWidth="1"/>
    <col min="14083" max="14083" width="17.5703125" style="1" customWidth="1"/>
    <col min="14084" max="14084" width="18.42578125" style="1" customWidth="1"/>
    <col min="14085" max="14085" width="20.42578125" style="1" customWidth="1"/>
    <col min="14086" max="14086" width="20.28515625" style="1" customWidth="1"/>
    <col min="14087" max="14087" width="20.85546875" style="1" customWidth="1"/>
    <col min="14088" max="14088" width="12.42578125" style="1" customWidth="1"/>
    <col min="14089" max="14089" width="19.140625" style="1" customWidth="1"/>
    <col min="14090" max="14090" width="10.28515625" style="1" customWidth="1"/>
    <col min="14091" max="14091" width="14.5703125" style="1" customWidth="1"/>
    <col min="14092" max="14092" width="21.5703125" style="1" customWidth="1"/>
    <col min="14093" max="14093" width="20.85546875" style="1" customWidth="1"/>
    <col min="14094" max="14094" width="38.42578125" style="1" customWidth="1"/>
    <col min="14095" max="14095" width="22.140625" style="1" customWidth="1"/>
    <col min="14096" max="14096" width="14" style="1" bestFit="1" customWidth="1"/>
    <col min="14097" max="14334" width="9.140625" style="1"/>
    <col min="14335" max="14335" width="5.7109375" style="1" customWidth="1"/>
    <col min="14336" max="14336" width="40.85546875" style="1" customWidth="1"/>
    <col min="14337" max="14337" width="11.85546875" style="1" customWidth="1"/>
    <col min="14338" max="14338" width="18.140625" style="1" customWidth="1"/>
    <col min="14339" max="14339" width="17.5703125" style="1" customWidth="1"/>
    <col min="14340" max="14340" width="18.42578125" style="1" customWidth="1"/>
    <col min="14341" max="14341" width="20.42578125" style="1" customWidth="1"/>
    <col min="14342" max="14342" width="20.28515625" style="1" customWidth="1"/>
    <col min="14343" max="14343" width="20.85546875" style="1" customWidth="1"/>
    <col min="14344" max="14344" width="12.42578125" style="1" customWidth="1"/>
    <col min="14345" max="14345" width="19.140625" style="1" customWidth="1"/>
    <col min="14346" max="14346" width="10.28515625" style="1" customWidth="1"/>
    <col min="14347" max="14347" width="14.5703125" style="1" customWidth="1"/>
    <col min="14348" max="14348" width="21.5703125" style="1" customWidth="1"/>
    <col min="14349" max="14349" width="20.85546875" style="1" customWidth="1"/>
    <col min="14350" max="14350" width="38.42578125" style="1" customWidth="1"/>
    <col min="14351" max="14351" width="22.140625" style="1" customWidth="1"/>
    <col min="14352" max="14352" width="14" style="1" bestFit="1" customWidth="1"/>
    <col min="14353" max="14590" width="9.140625" style="1"/>
    <col min="14591" max="14591" width="5.7109375" style="1" customWidth="1"/>
    <col min="14592" max="14592" width="40.85546875" style="1" customWidth="1"/>
    <col min="14593" max="14593" width="11.85546875" style="1" customWidth="1"/>
    <col min="14594" max="14594" width="18.140625" style="1" customWidth="1"/>
    <col min="14595" max="14595" width="17.5703125" style="1" customWidth="1"/>
    <col min="14596" max="14596" width="18.42578125" style="1" customWidth="1"/>
    <col min="14597" max="14597" width="20.42578125" style="1" customWidth="1"/>
    <col min="14598" max="14598" width="20.28515625" style="1" customWidth="1"/>
    <col min="14599" max="14599" width="20.85546875" style="1" customWidth="1"/>
    <col min="14600" max="14600" width="12.42578125" style="1" customWidth="1"/>
    <col min="14601" max="14601" width="19.140625" style="1" customWidth="1"/>
    <col min="14602" max="14602" width="10.28515625" style="1" customWidth="1"/>
    <col min="14603" max="14603" width="14.5703125" style="1" customWidth="1"/>
    <col min="14604" max="14604" width="21.5703125" style="1" customWidth="1"/>
    <col min="14605" max="14605" width="20.85546875" style="1" customWidth="1"/>
    <col min="14606" max="14606" width="38.42578125" style="1" customWidth="1"/>
    <col min="14607" max="14607" width="22.140625" style="1" customWidth="1"/>
    <col min="14608" max="14608" width="14" style="1" bestFit="1" customWidth="1"/>
    <col min="14609" max="14846" width="9.140625" style="1"/>
    <col min="14847" max="14847" width="5.7109375" style="1" customWidth="1"/>
    <col min="14848" max="14848" width="40.85546875" style="1" customWidth="1"/>
    <col min="14849" max="14849" width="11.85546875" style="1" customWidth="1"/>
    <col min="14850" max="14850" width="18.140625" style="1" customWidth="1"/>
    <col min="14851" max="14851" width="17.5703125" style="1" customWidth="1"/>
    <col min="14852" max="14852" width="18.42578125" style="1" customWidth="1"/>
    <col min="14853" max="14853" width="20.42578125" style="1" customWidth="1"/>
    <col min="14854" max="14854" width="20.28515625" style="1" customWidth="1"/>
    <col min="14855" max="14855" width="20.85546875" style="1" customWidth="1"/>
    <col min="14856" max="14856" width="12.42578125" style="1" customWidth="1"/>
    <col min="14857" max="14857" width="19.140625" style="1" customWidth="1"/>
    <col min="14858" max="14858" width="10.28515625" style="1" customWidth="1"/>
    <col min="14859" max="14859" width="14.5703125" style="1" customWidth="1"/>
    <col min="14860" max="14860" width="21.5703125" style="1" customWidth="1"/>
    <col min="14861" max="14861" width="20.85546875" style="1" customWidth="1"/>
    <col min="14862" max="14862" width="38.42578125" style="1" customWidth="1"/>
    <col min="14863" max="14863" width="22.140625" style="1" customWidth="1"/>
    <col min="14864" max="14864" width="14" style="1" bestFit="1" customWidth="1"/>
    <col min="14865" max="15102" width="9.140625" style="1"/>
    <col min="15103" max="15103" width="5.7109375" style="1" customWidth="1"/>
    <col min="15104" max="15104" width="40.85546875" style="1" customWidth="1"/>
    <col min="15105" max="15105" width="11.85546875" style="1" customWidth="1"/>
    <col min="15106" max="15106" width="18.140625" style="1" customWidth="1"/>
    <col min="15107" max="15107" width="17.5703125" style="1" customWidth="1"/>
    <col min="15108" max="15108" width="18.42578125" style="1" customWidth="1"/>
    <col min="15109" max="15109" width="20.42578125" style="1" customWidth="1"/>
    <col min="15110" max="15110" width="20.28515625" style="1" customWidth="1"/>
    <col min="15111" max="15111" width="20.85546875" style="1" customWidth="1"/>
    <col min="15112" max="15112" width="12.42578125" style="1" customWidth="1"/>
    <col min="15113" max="15113" width="19.140625" style="1" customWidth="1"/>
    <col min="15114" max="15114" width="10.28515625" style="1" customWidth="1"/>
    <col min="15115" max="15115" width="14.5703125" style="1" customWidth="1"/>
    <col min="15116" max="15116" width="21.5703125" style="1" customWidth="1"/>
    <col min="15117" max="15117" width="20.85546875" style="1" customWidth="1"/>
    <col min="15118" max="15118" width="38.42578125" style="1" customWidth="1"/>
    <col min="15119" max="15119" width="22.140625" style="1" customWidth="1"/>
    <col min="15120" max="15120" width="14" style="1" bestFit="1" customWidth="1"/>
    <col min="15121" max="15358" width="9.140625" style="1"/>
    <col min="15359" max="15359" width="5.7109375" style="1" customWidth="1"/>
    <col min="15360" max="15360" width="40.85546875" style="1" customWidth="1"/>
    <col min="15361" max="15361" width="11.85546875" style="1" customWidth="1"/>
    <col min="15362" max="15362" width="18.140625" style="1" customWidth="1"/>
    <col min="15363" max="15363" width="17.5703125" style="1" customWidth="1"/>
    <col min="15364" max="15364" width="18.42578125" style="1" customWidth="1"/>
    <col min="15365" max="15365" width="20.42578125" style="1" customWidth="1"/>
    <col min="15366" max="15366" width="20.28515625" style="1" customWidth="1"/>
    <col min="15367" max="15367" width="20.85546875" style="1" customWidth="1"/>
    <col min="15368" max="15368" width="12.42578125" style="1" customWidth="1"/>
    <col min="15369" max="15369" width="19.140625" style="1" customWidth="1"/>
    <col min="15370" max="15370" width="10.28515625" style="1" customWidth="1"/>
    <col min="15371" max="15371" width="14.5703125" style="1" customWidth="1"/>
    <col min="15372" max="15372" width="21.5703125" style="1" customWidth="1"/>
    <col min="15373" max="15373" width="20.85546875" style="1" customWidth="1"/>
    <col min="15374" max="15374" width="38.42578125" style="1" customWidth="1"/>
    <col min="15375" max="15375" width="22.140625" style="1" customWidth="1"/>
    <col min="15376" max="15376" width="14" style="1" bestFit="1" customWidth="1"/>
    <col min="15377" max="15614" width="9.140625" style="1"/>
    <col min="15615" max="15615" width="5.7109375" style="1" customWidth="1"/>
    <col min="15616" max="15616" width="40.85546875" style="1" customWidth="1"/>
    <col min="15617" max="15617" width="11.85546875" style="1" customWidth="1"/>
    <col min="15618" max="15618" width="18.140625" style="1" customWidth="1"/>
    <col min="15619" max="15619" width="17.5703125" style="1" customWidth="1"/>
    <col min="15620" max="15620" width="18.42578125" style="1" customWidth="1"/>
    <col min="15621" max="15621" width="20.42578125" style="1" customWidth="1"/>
    <col min="15622" max="15622" width="20.28515625" style="1" customWidth="1"/>
    <col min="15623" max="15623" width="20.85546875" style="1" customWidth="1"/>
    <col min="15624" max="15624" width="12.42578125" style="1" customWidth="1"/>
    <col min="15625" max="15625" width="19.140625" style="1" customWidth="1"/>
    <col min="15626" max="15626" width="10.28515625" style="1" customWidth="1"/>
    <col min="15627" max="15627" width="14.5703125" style="1" customWidth="1"/>
    <col min="15628" max="15628" width="21.5703125" style="1" customWidth="1"/>
    <col min="15629" max="15629" width="20.85546875" style="1" customWidth="1"/>
    <col min="15630" max="15630" width="38.42578125" style="1" customWidth="1"/>
    <col min="15631" max="15631" width="22.140625" style="1" customWidth="1"/>
    <col min="15632" max="15632" width="14" style="1" bestFit="1" customWidth="1"/>
    <col min="15633" max="15870" width="9.140625" style="1"/>
    <col min="15871" max="15871" width="5.7109375" style="1" customWidth="1"/>
    <col min="15872" max="15872" width="40.85546875" style="1" customWidth="1"/>
    <col min="15873" max="15873" width="11.85546875" style="1" customWidth="1"/>
    <col min="15874" max="15874" width="18.140625" style="1" customWidth="1"/>
    <col min="15875" max="15875" width="17.5703125" style="1" customWidth="1"/>
    <col min="15876" max="15876" width="18.42578125" style="1" customWidth="1"/>
    <col min="15877" max="15877" width="20.42578125" style="1" customWidth="1"/>
    <col min="15878" max="15878" width="20.28515625" style="1" customWidth="1"/>
    <col min="15879" max="15879" width="20.85546875" style="1" customWidth="1"/>
    <col min="15880" max="15880" width="12.42578125" style="1" customWidth="1"/>
    <col min="15881" max="15881" width="19.140625" style="1" customWidth="1"/>
    <col min="15882" max="15882" width="10.28515625" style="1" customWidth="1"/>
    <col min="15883" max="15883" width="14.5703125" style="1" customWidth="1"/>
    <col min="15884" max="15884" width="21.5703125" style="1" customWidth="1"/>
    <col min="15885" max="15885" width="20.85546875" style="1" customWidth="1"/>
    <col min="15886" max="15886" width="38.42578125" style="1" customWidth="1"/>
    <col min="15887" max="15887" width="22.140625" style="1" customWidth="1"/>
    <col min="15888" max="15888" width="14" style="1" bestFit="1" customWidth="1"/>
    <col min="15889" max="16126" width="9.140625" style="1"/>
    <col min="16127" max="16127" width="5.7109375" style="1" customWidth="1"/>
    <col min="16128" max="16128" width="40.85546875" style="1" customWidth="1"/>
    <col min="16129" max="16129" width="11.85546875" style="1" customWidth="1"/>
    <col min="16130" max="16130" width="18.140625" style="1" customWidth="1"/>
    <col min="16131" max="16131" width="17.5703125" style="1" customWidth="1"/>
    <col min="16132" max="16132" width="18.42578125" style="1" customWidth="1"/>
    <col min="16133" max="16133" width="20.42578125" style="1" customWidth="1"/>
    <col min="16134" max="16134" width="20.28515625" style="1" customWidth="1"/>
    <col min="16135" max="16135" width="20.85546875" style="1" customWidth="1"/>
    <col min="16136" max="16136" width="12.42578125" style="1" customWidth="1"/>
    <col min="16137" max="16137" width="19.140625" style="1" customWidth="1"/>
    <col min="16138" max="16138" width="10.28515625" style="1" customWidth="1"/>
    <col min="16139" max="16139" width="14.5703125" style="1" customWidth="1"/>
    <col min="16140" max="16140" width="21.5703125" style="1" customWidth="1"/>
    <col min="16141" max="16141" width="20.85546875" style="1" customWidth="1"/>
    <col min="16142" max="16142" width="38.42578125" style="1" customWidth="1"/>
    <col min="16143" max="16143" width="22.140625" style="1" customWidth="1"/>
    <col min="16144" max="16144" width="14" style="1" bestFit="1" customWidth="1"/>
    <col min="16145" max="16379" width="9.140625" style="1"/>
    <col min="16380" max="16383" width="9.140625" style="1" customWidth="1"/>
    <col min="16384" max="16384" width="9.140625" style="1"/>
  </cols>
  <sheetData>
    <row r="1" spans="1:33">
      <c r="AC1" s="15" t="s">
        <v>34</v>
      </c>
    </row>
    <row r="2" spans="1:33" ht="75" customHeight="1">
      <c r="A2" s="226" t="s">
        <v>36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3" ht="60.75" customHeight="1">
      <c r="A3" s="227" t="s">
        <v>0</v>
      </c>
      <c r="B3" s="228" t="s">
        <v>10</v>
      </c>
      <c r="C3" s="228" t="s">
        <v>14</v>
      </c>
      <c r="D3" s="228" t="s">
        <v>15</v>
      </c>
      <c r="E3" s="228" t="s">
        <v>8</v>
      </c>
      <c r="F3" s="228" t="s">
        <v>43</v>
      </c>
      <c r="G3" s="228" t="s">
        <v>33</v>
      </c>
      <c r="H3" s="233" t="s">
        <v>40</v>
      </c>
      <c r="I3" s="229" t="s">
        <v>12</v>
      </c>
      <c r="J3" s="230"/>
      <c r="K3" s="228" t="s">
        <v>13</v>
      </c>
      <c r="L3" s="228"/>
      <c r="M3" s="228"/>
      <c r="N3" s="228"/>
      <c r="O3" s="228"/>
      <c r="P3" s="231" t="s">
        <v>1</v>
      </c>
      <c r="Q3" s="228" t="s">
        <v>20</v>
      </c>
      <c r="R3" s="228"/>
      <c r="S3" s="227" t="s">
        <v>25</v>
      </c>
      <c r="T3" s="233" t="s">
        <v>26</v>
      </c>
      <c r="U3" s="239" t="s">
        <v>27</v>
      </c>
      <c r="V3" s="227" t="s">
        <v>28</v>
      </c>
      <c r="W3" s="236" t="s">
        <v>21</v>
      </c>
      <c r="X3" s="14" t="s">
        <v>29</v>
      </c>
      <c r="Y3" s="236" t="s">
        <v>22</v>
      </c>
      <c r="Z3" s="14" t="s">
        <v>30</v>
      </c>
      <c r="AA3" s="229" t="s">
        <v>16</v>
      </c>
      <c r="AB3" s="230"/>
      <c r="AC3" s="228" t="s">
        <v>2</v>
      </c>
    </row>
    <row r="4" spans="1:33" ht="48" customHeight="1">
      <c r="A4" s="227"/>
      <c r="B4" s="228"/>
      <c r="C4" s="228"/>
      <c r="D4" s="228"/>
      <c r="E4" s="228"/>
      <c r="F4" s="228"/>
      <c r="G4" s="228"/>
      <c r="H4" s="234"/>
      <c r="I4" s="233" t="s">
        <v>3</v>
      </c>
      <c r="J4" s="228" t="s">
        <v>19</v>
      </c>
      <c r="K4" s="228" t="s">
        <v>3</v>
      </c>
      <c r="L4" s="227" t="s">
        <v>9</v>
      </c>
      <c r="M4" s="227"/>
      <c r="N4" s="227"/>
      <c r="O4" s="227"/>
      <c r="P4" s="231"/>
      <c r="Q4" s="228" t="s">
        <v>31</v>
      </c>
      <c r="R4" s="228" t="s">
        <v>32</v>
      </c>
      <c r="S4" s="227"/>
      <c r="T4" s="234"/>
      <c r="U4" s="239"/>
      <c r="V4" s="227"/>
      <c r="W4" s="237"/>
      <c r="X4" s="236" t="s">
        <v>23</v>
      </c>
      <c r="Y4" s="237"/>
      <c r="Z4" s="236" t="s">
        <v>24</v>
      </c>
      <c r="AA4" s="233" t="s">
        <v>18</v>
      </c>
      <c r="AB4" s="233" t="s">
        <v>17</v>
      </c>
      <c r="AC4" s="228"/>
    </row>
    <row r="5" spans="1:33" ht="21" customHeight="1">
      <c r="A5" s="227"/>
      <c r="B5" s="228"/>
      <c r="C5" s="228"/>
      <c r="D5" s="228"/>
      <c r="E5" s="228"/>
      <c r="F5" s="228"/>
      <c r="G5" s="228"/>
      <c r="H5" s="234"/>
      <c r="I5" s="234"/>
      <c r="J5" s="228"/>
      <c r="K5" s="228"/>
      <c r="L5" s="228" t="s">
        <v>11</v>
      </c>
      <c r="M5" s="232" t="s">
        <v>4</v>
      </c>
      <c r="N5" s="227" t="s">
        <v>5</v>
      </c>
      <c r="O5" s="227"/>
      <c r="P5" s="231"/>
      <c r="Q5" s="228"/>
      <c r="R5" s="228"/>
      <c r="S5" s="227"/>
      <c r="T5" s="234"/>
      <c r="U5" s="239"/>
      <c r="V5" s="227"/>
      <c r="W5" s="237"/>
      <c r="X5" s="237"/>
      <c r="Y5" s="237"/>
      <c r="Z5" s="237"/>
      <c r="AA5" s="234"/>
      <c r="AB5" s="234"/>
      <c r="AC5" s="228"/>
    </row>
    <row r="6" spans="1:33" ht="85.5" customHeight="1">
      <c r="A6" s="227"/>
      <c r="B6" s="228"/>
      <c r="C6" s="228"/>
      <c r="D6" s="228"/>
      <c r="E6" s="228"/>
      <c r="F6" s="228"/>
      <c r="G6" s="228"/>
      <c r="H6" s="235"/>
      <c r="I6" s="235"/>
      <c r="J6" s="228"/>
      <c r="K6" s="228"/>
      <c r="L6" s="228"/>
      <c r="M6" s="232"/>
      <c r="N6" s="13" t="s">
        <v>7</v>
      </c>
      <c r="O6" s="12" t="s">
        <v>6</v>
      </c>
      <c r="P6" s="231"/>
      <c r="Q6" s="228"/>
      <c r="R6" s="228"/>
      <c r="S6" s="227"/>
      <c r="T6" s="235"/>
      <c r="U6" s="239"/>
      <c r="V6" s="227"/>
      <c r="W6" s="238"/>
      <c r="X6" s="238"/>
      <c r="Y6" s="238"/>
      <c r="Z6" s="238"/>
      <c r="AA6" s="235"/>
      <c r="AB6" s="235"/>
      <c r="AC6" s="228"/>
    </row>
    <row r="7" spans="1:33" s="2" customFormat="1" ht="15.75">
      <c r="A7" s="6">
        <v>1</v>
      </c>
      <c r="B7" s="6">
        <v>2</v>
      </c>
      <c r="C7" s="6">
        <v>3</v>
      </c>
      <c r="D7" s="6">
        <v>4</v>
      </c>
      <c r="E7" s="6">
        <v>5</v>
      </c>
      <c r="F7" s="6">
        <v>6</v>
      </c>
      <c r="G7" s="6">
        <v>7</v>
      </c>
      <c r="H7" s="6">
        <v>8</v>
      </c>
      <c r="I7" s="6">
        <v>9</v>
      </c>
      <c r="J7" s="6">
        <v>10</v>
      </c>
      <c r="K7" s="6">
        <v>11</v>
      </c>
      <c r="L7" s="6">
        <v>12</v>
      </c>
      <c r="M7" s="52">
        <v>13</v>
      </c>
      <c r="N7" s="6">
        <v>14</v>
      </c>
      <c r="O7" s="6">
        <v>15</v>
      </c>
      <c r="P7" s="6">
        <v>16</v>
      </c>
      <c r="Q7" s="6">
        <v>17</v>
      </c>
      <c r="R7" s="6">
        <v>18</v>
      </c>
      <c r="S7" s="6">
        <v>19</v>
      </c>
      <c r="T7" s="6">
        <v>20</v>
      </c>
      <c r="U7" s="6">
        <v>21</v>
      </c>
      <c r="V7" s="6">
        <v>22</v>
      </c>
      <c r="W7" s="6">
        <v>23</v>
      </c>
      <c r="X7" s="6">
        <v>24</v>
      </c>
      <c r="Y7" s="6">
        <v>25</v>
      </c>
      <c r="Z7" s="6">
        <v>26</v>
      </c>
      <c r="AA7" s="6">
        <v>27</v>
      </c>
      <c r="AB7" s="6">
        <v>28</v>
      </c>
      <c r="AC7" s="6">
        <v>29</v>
      </c>
      <c r="AD7" s="9"/>
      <c r="AE7" s="9"/>
      <c r="AF7" s="9"/>
      <c r="AG7" s="9"/>
    </row>
    <row r="8" spans="1:33" s="39" customFormat="1" ht="23.25" customHeight="1">
      <c r="A8" s="29"/>
      <c r="B8" s="30" t="s">
        <v>38</v>
      </c>
      <c r="C8" s="29"/>
      <c r="D8" s="31"/>
      <c r="E8" s="32"/>
      <c r="F8" s="32"/>
      <c r="G8" s="32"/>
      <c r="H8" s="32"/>
      <c r="I8" s="33">
        <f>I9</f>
        <v>2107112.14</v>
      </c>
      <c r="J8" s="33">
        <f t="shared" ref="J8:O8" si="0">J9</f>
        <v>1903031.426</v>
      </c>
      <c r="K8" s="33">
        <f t="shared" si="0"/>
        <v>1903031.426</v>
      </c>
      <c r="L8" s="33">
        <f t="shared" si="0"/>
        <v>1626564.2492999998</v>
      </c>
      <c r="M8" s="33">
        <f t="shared" si="0"/>
        <v>276467.17699999997</v>
      </c>
      <c r="N8" s="33">
        <f t="shared" si="0"/>
        <v>0</v>
      </c>
      <c r="O8" s="33">
        <f t="shared" si="0"/>
        <v>0</v>
      </c>
      <c r="P8" s="34"/>
      <c r="Q8" s="35"/>
      <c r="R8" s="29"/>
      <c r="S8" s="29"/>
      <c r="T8" s="29"/>
      <c r="U8" s="29"/>
      <c r="V8" s="29"/>
      <c r="W8" s="29"/>
      <c r="X8" s="29"/>
      <c r="Y8" s="29"/>
      <c r="Z8" s="29"/>
      <c r="AA8" s="29"/>
      <c r="AB8" s="29"/>
      <c r="AC8" s="29"/>
      <c r="AD8" s="36"/>
      <c r="AE8" s="222">
        <f t="shared" ref="AE8:AE68" si="1">K8-L8-M8</f>
        <v>-2.9999978141859174E-4</v>
      </c>
      <c r="AF8" s="37"/>
      <c r="AG8" s="38"/>
    </row>
    <row r="9" spans="1:33" ht="25.9" customHeight="1">
      <c r="A9" s="206"/>
      <c r="B9" s="40" t="s">
        <v>39</v>
      </c>
      <c r="C9" s="17"/>
      <c r="D9" s="41"/>
      <c r="E9" s="18"/>
      <c r="F9" s="18"/>
      <c r="G9" s="18"/>
      <c r="H9" s="18"/>
      <c r="I9" s="44">
        <f t="shared" ref="I9:O9" si="2">I36+I69</f>
        <v>2107112.14</v>
      </c>
      <c r="J9" s="44">
        <f t="shared" si="2"/>
        <v>1903031.426</v>
      </c>
      <c r="K9" s="44">
        <f t="shared" si="2"/>
        <v>1903031.426</v>
      </c>
      <c r="L9" s="44">
        <f t="shared" si="2"/>
        <v>1626564.2492999998</v>
      </c>
      <c r="M9" s="44">
        <f t="shared" si="2"/>
        <v>276467.17699999997</v>
      </c>
      <c r="N9" s="44">
        <f t="shared" si="2"/>
        <v>0</v>
      </c>
      <c r="O9" s="44">
        <f t="shared" si="2"/>
        <v>0</v>
      </c>
      <c r="P9" s="44"/>
      <c r="Q9" s="50"/>
      <c r="R9" s="19"/>
      <c r="S9" s="19"/>
      <c r="T9" s="19"/>
      <c r="U9" s="19"/>
      <c r="V9" s="19"/>
      <c r="W9" s="19"/>
      <c r="X9" s="19"/>
      <c r="Y9" s="19"/>
      <c r="Z9" s="19"/>
      <c r="AA9" s="19"/>
      <c r="AB9" s="19"/>
      <c r="AC9" s="19"/>
      <c r="AE9" s="222">
        <f t="shared" si="1"/>
        <v>-2.9999978141859174E-4</v>
      </c>
    </row>
    <row r="10" spans="1:33" s="27" customFormat="1" ht="93.75">
      <c r="A10" s="42">
        <v>2</v>
      </c>
      <c r="B10" s="154" t="s">
        <v>201</v>
      </c>
      <c r="C10" s="21"/>
      <c r="D10" s="155"/>
      <c r="E10" s="156"/>
      <c r="F10" s="156"/>
      <c r="G10" s="157"/>
      <c r="H10" s="157"/>
      <c r="I10" s="28"/>
      <c r="J10" s="28"/>
      <c r="K10" s="28"/>
      <c r="L10" s="28"/>
      <c r="M10" s="28"/>
      <c r="N10" s="158"/>
      <c r="O10" s="22"/>
      <c r="P10" s="23"/>
      <c r="Q10" s="24"/>
      <c r="R10" s="24"/>
      <c r="S10" s="24"/>
      <c r="T10" s="24"/>
      <c r="U10" s="24"/>
      <c r="V10" s="159"/>
      <c r="W10" s="159"/>
      <c r="X10" s="159"/>
      <c r="Y10" s="159"/>
      <c r="Z10" s="159"/>
      <c r="AA10" s="159"/>
      <c r="AB10" s="159"/>
      <c r="AC10" s="25"/>
      <c r="AD10" s="26"/>
      <c r="AE10" s="222">
        <f t="shared" si="1"/>
        <v>0</v>
      </c>
      <c r="AF10" s="26"/>
      <c r="AG10" s="26"/>
    </row>
    <row r="11" spans="1:33" s="59" customFormat="1" ht="96" customHeight="1">
      <c r="A11" s="148">
        <v>1</v>
      </c>
      <c r="B11" s="88" t="s">
        <v>211</v>
      </c>
      <c r="C11" s="89" t="s">
        <v>41</v>
      </c>
      <c r="D11" s="89" t="s">
        <v>42</v>
      </c>
      <c r="E11" s="139">
        <v>2023</v>
      </c>
      <c r="F11" s="138" t="s">
        <v>212</v>
      </c>
      <c r="G11" s="138" t="s">
        <v>170</v>
      </c>
      <c r="H11" s="138" t="s">
        <v>213</v>
      </c>
      <c r="I11" s="129">
        <v>5866.5429999999997</v>
      </c>
      <c r="J11" s="129">
        <v>5849.6059999999998</v>
      </c>
      <c r="K11" s="129">
        <f>L11+M11</f>
        <v>5849.6059999999998</v>
      </c>
      <c r="L11" s="129">
        <f>J11-M11</f>
        <v>5264.6453999999994</v>
      </c>
      <c r="M11" s="129">
        <f>J11*10%</f>
        <v>584.9606</v>
      </c>
      <c r="N11" s="89"/>
      <c r="O11" s="89"/>
      <c r="P11" s="85" t="s">
        <v>35</v>
      </c>
      <c r="Q11" s="138" t="s">
        <v>214</v>
      </c>
      <c r="R11" s="138" t="s">
        <v>215</v>
      </c>
      <c r="S11" s="161" t="s">
        <v>202</v>
      </c>
      <c r="T11" s="92" t="s">
        <v>68</v>
      </c>
      <c r="U11" s="90"/>
      <c r="V11" s="162" t="s">
        <v>216</v>
      </c>
      <c r="W11" s="92" t="s">
        <v>68</v>
      </c>
      <c r="X11" s="62"/>
      <c r="Y11" s="92" t="s">
        <v>68</v>
      </c>
      <c r="Z11" s="16"/>
      <c r="AA11" s="92">
        <v>180000</v>
      </c>
      <c r="AB11" s="92">
        <v>50000</v>
      </c>
      <c r="AC11" s="138"/>
      <c r="AD11" s="58"/>
      <c r="AE11" s="222">
        <f t="shared" si="1"/>
        <v>0</v>
      </c>
      <c r="AF11" s="58"/>
      <c r="AG11" s="58"/>
    </row>
    <row r="12" spans="1:33" s="59" customFormat="1" ht="81.75" customHeight="1">
      <c r="A12" s="148">
        <v>2</v>
      </c>
      <c r="B12" s="88" t="s">
        <v>217</v>
      </c>
      <c r="C12" s="89" t="s">
        <v>41</v>
      </c>
      <c r="D12" s="89" t="s">
        <v>42</v>
      </c>
      <c r="E12" s="139">
        <v>2023</v>
      </c>
      <c r="F12" s="138" t="s">
        <v>212</v>
      </c>
      <c r="G12" s="138" t="s">
        <v>143</v>
      </c>
      <c r="H12" s="138" t="s">
        <v>213</v>
      </c>
      <c r="I12" s="129">
        <v>18291.611000000001</v>
      </c>
      <c r="J12" s="129">
        <v>18177.873</v>
      </c>
      <c r="K12" s="129">
        <f t="shared" ref="K12:K18" si="3">L12+M12</f>
        <v>18177.873</v>
      </c>
      <c r="L12" s="129">
        <f t="shared" ref="L12:L18" si="4">J12-M12</f>
        <v>16360.0857</v>
      </c>
      <c r="M12" s="129">
        <f t="shared" ref="M12:M18" si="5">J12*10%</f>
        <v>1817.7873</v>
      </c>
      <c r="N12" s="89"/>
      <c r="O12" s="89"/>
      <c r="P12" s="85" t="s">
        <v>35</v>
      </c>
      <c r="Q12" s="125" t="s">
        <v>218</v>
      </c>
      <c r="R12" s="125" t="s">
        <v>219</v>
      </c>
      <c r="S12" s="161" t="s">
        <v>202</v>
      </c>
      <c r="T12" s="92" t="s">
        <v>68</v>
      </c>
      <c r="U12" s="90"/>
      <c r="V12" s="162" t="s">
        <v>220</v>
      </c>
      <c r="W12" s="92" t="s">
        <v>68</v>
      </c>
      <c r="X12" s="62"/>
      <c r="Y12" s="92" t="s">
        <v>68</v>
      </c>
      <c r="Z12" s="16"/>
      <c r="AA12" s="92">
        <v>180000</v>
      </c>
      <c r="AB12" s="92">
        <v>50000</v>
      </c>
      <c r="AC12" s="138"/>
      <c r="AD12" s="58"/>
      <c r="AE12" s="222">
        <f t="shared" si="1"/>
        <v>0</v>
      </c>
      <c r="AF12" s="58"/>
      <c r="AG12" s="58"/>
    </row>
    <row r="13" spans="1:33" s="59" customFormat="1" ht="97.5" customHeight="1">
      <c r="A13" s="148">
        <v>3</v>
      </c>
      <c r="B13" s="88" t="s">
        <v>221</v>
      </c>
      <c r="C13" s="89" t="s">
        <v>41</v>
      </c>
      <c r="D13" s="89" t="s">
        <v>42</v>
      </c>
      <c r="E13" s="139">
        <v>2023</v>
      </c>
      <c r="F13" s="138" t="s">
        <v>212</v>
      </c>
      <c r="G13" s="138" t="s">
        <v>143</v>
      </c>
      <c r="H13" s="138" t="s">
        <v>213</v>
      </c>
      <c r="I13" s="129">
        <v>9292.3080000000009</v>
      </c>
      <c r="J13" s="129">
        <v>9223.9500000000007</v>
      </c>
      <c r="K13" s="129">
        <f t="shared" si="3"/>
        <v>9223.9500000000007</v>
      </c>
      <c r="L13" s="129">
        <f t="shared" si="4"/>
        <v>8301.5550000000003</v>
      </c>
      <c r="M13" s="129">
        <f t="shared" si="5"/>
        <v>922.3950000000001</v>
      </c>
      <c r="N13" s="89"/>
      <c r="O13" s="89"/>
      <c r="P13" s="85" t="s">
        <v>35</v>
      </c>
      <c r="Q13" s="125" t="s">
        <v>222</v>
      </c>
      <c r="R13" s="125" t="s">
        <v>223</v>
      </c>
      <c r="S13" s="161" t="s">
        <v>202</v>
      </c>
      <c r="T13" s="92" t="s">
        <v>68</v>
      </c>
      <c r="U13" s="90"/>
      <c r="V13" s="162" t="s">
        <v>224</v>
      </c>
      <c r="W13" s="92" t="s">
        <v>68</v>
      </c>
      <c r="X13" s="62"/>
      <c r="Y13" s="92" t="s">
        <v>68</v>
      </c>
      <c r="Z13" s="92"/>
      <c r="AA13" s="92">
        <v>180000</v>
      </c>
      <c r="AB13" s="92">
        <v>50000</v>
      </c>
      <c r="AC13" s="92"/>
      <c r="AD13" s="58"/>
      <c r="AE13" s="222">
        <f t="shared" si="1"/>
        <v>0</v>
      </c>
      <c r="AF13" s="58"/>
      <c r="AG13" s="58"/>
    </row>
    <row r="14" spans="1:33" s="59" customFormat="1" ht="105.75" customHeight="1">
      <c r="A14" s="148">
        <v>4</v>
      </c>
      <c r="B14" s="163" t="s">
        <v>225</v>
      </c>
      <c r="C14" s="89" t="s">
        <v>226</v>
      </c>
      <c r="D14" s="89" t="s">
        <v>227</v>
      </c>
      <c r="E14" s="139" t="s">
        <v>228</v>
      </c>
      <c r="F14" s="138" t="s">
        <v>229</v>
      </c>
      <c r="G14" s="138" t="s">
        <v>196</v>
      </c>
      <c r="H14" s="138" t="s">
        <v>213</v>
      </c>
      <c r="I14" s="129">
        <v>15451.333000000001</v>
      </c>
      <c r="J14" s="129">
        <v>15375.823</v>
      </c>
      <c r="K14" s="129">
        <f t="shared" si="3"/>
        <v>15375.823</v>
      </c>
      <c r="L14" s="129">
        <f t="shared" si="4"/>
        <v>13838.2407</v>
      </c>
      <c r="M14" s="129">
        <f t="shared" si="5"/>
        <v>1537.5823</v>
      </c>
      <c r="N14" s="89"/>
      <c r="O14" s="89"/>
      <c r="P14" s="85" t="s">
        <v>35</v>
      </c>
      <c r="Q14" s="90" t="s">
        <v>230</v>
      </c>
      <c r="R14" s="90" t="s">
        <v>231</v>
      </c>
      <c r="S14" s="161" t="s">
        <v>202</v>
      </c>
      <c r="T14" s="92" t="s">
        <v>68</v>
      </c>
      <c r="U14" s="90"/>
      <c r="V14" s="62" t="s">
        <v>232</v>
      </c>
      <c r="W14" s="92" t="s">
        <v>68</v>
      </c>
      <c r="X14" s="62"/>
      <c r="Y14" s="92" t="s">
        <v>68</v>
      </c>
      <c r="Z14" s="62"/>
      <c r="AA14" s="92">
        <v>180000</v>
      </c>
      <c r="AB14" s="92">
        <v>50000</v>
      </c>
      <c r="AC14" s="138" t="s">
        <v>233</v>
      </c>
      <c r="AD14" s="58"/>
      <c r="AE14" s="222">
        <f t="shared" si="1"/>
        <v>0</v>
      </c>
      <c r="AF14" s="58"/>
      <c r="AG14" s="58"/>
    </row>
    <row r="15" spans="1:33" s="59" customFormat="1" ht="101.25" customHeight="1">
      <c r="A15" s="148">
        <v>5</v>
      </c>
      <c r="B15" s="163" t="s">
        <v>234</v>
      </c>
      <c r="C15" s="89" t="s">
        <v>226</v>
      </c>
      <c r="D15" s="89" t="s">
        <v>227</v>
      </c>
      <c r="E15" s="139" t="s">
        <v>228</v>
      </c>
      <c r="F15" s="138" t="s">
        <v>229</v>
      </c>
      <c r="G15" s="138" t="s">
        <v>196</v>
      </c>
      <c r="H15" s="138" t="s">
        <v>213</v>
      </c>
      <c r="I15" s="129">
        <v>32953.72</v>
      </c>
      <c r="J15" s="129">
        <v>32791.15</v>
      </c>
      <c r="K15" s="129">
        <f t="shared" si="3"/>
        <v>32791.15</v>
      </c>
      <c r="L15" s="129">
        <f t="shared" si="4"/>
        <v>29512.035</v>
      </c>
      <c r="M15" s="129">
        <f t="shared" si="5"/>
        <v>3279.1150000000002</v>
      </c>
      <c r="N15" s="89"/>
      <c r="O15" s="89"/>
      <c r="P15" s="85" t="s">
        <v>35</v>
      </c>
      <c r="Q15" s="90" t="s">
        <v>235</v>
      </c>
      <c r="R15" s="90" t="s">
        <v>231</v>
      </c>
      <c r="S15" s="161" t="s">
        <v>202</v>
      </c>
      <c r="T15" s="125" t="s">
        <v>68</v>
      </c>
      <c r="U15" s="90"/>
      <c r="V15" s="62" t="s">
        <v>236</v>
      </c>
      <c r="W15" s="92" t="s">
        <v>68</v>
      </c>
      <c r="X15" s="62"/>
      <c r="Y15" s="92" t="s">
        <v>68</v>
      </c>
      <c r="Z15" s="62"/>
      <c r="AA15" s="92">
        <v>180000</v>
      </c>
      <c r="AB15" s="92">
        <v>50000</v>
      </c>
      <c r="AC15" s="138" t="s">
        <v>233</v>
      </c>
      <c r="AD15" s="58"/>
      <c r="AE15" s="222">
        <f t="shared" si="1"/>
        <v>0</v>
      </c>
      <c r="AF15" s="58"/>
      <c r="AG15" s="58"/>
    </row>
    <row r="16" spans="1:33" s="59" customFormat="1" ht="81" customHeight="1">
      <c r="A16" s="148">
        <v>6</v>
      </c>
      <c r="B16" s="163" t="s">
        <v>237</v>
      </c>
      <c r="C16" s="89" t="s">
        <v>226</v>
      </c>
      <c r="D16" s="89" t="s">
        <v>227</v>
      </c>
      <c r="E16" s="139" t="s">
        <v>228</v>
      </c>
      <c r="F16" s="138" t="s">
        <v>229</v>
      </c>
      <c r="G16" s="138" t="s">
        <v>196</v>
      </c>
      <c r="H16" s="138" t="s">
        <v>213</v>
      </c>
      <c r="I16" s="129">
        <v>60026.866999999998</v>
      </c>
      <c r="J16" s="129">
        <v>59736.142</v>
      </c>
      <c r="K16" s="129">
        <f t="shared" si="3"/>
        <v>59736.141999999993</v>
      </c>
      <c r="L16" s="129">
        <f t="shared" si="4"/>
        <v>53762.527799999996</v>
      </c>
      <c r="M16" s="129">
        <f t="shared" si="5"/>
        <v>5973.6142</v>
      </c>
      <c r="N16" s="89"/>
      <c r="O16" s="89"/>
      <c r="P16" s="85" t="s">
        <v>35</v>
      </c>
      <c r="Q16" s="90" t="s">
        <v>238</v>
      </c>
      <c r="R16" s="90" t="s">
        <v>231</v>
      </c>
      <c r="S16" s="161" t="s">
        <v>202</v>
      </c>
      <c r="T16" s="125" t="s">
        <v>68</v>
      </c>
      <c r="U16" s="90"/>
      <c r="V16" s="62" t="s">
        <v>239</v>
      </c>
      <c r="W16" s="92" t="s">
        <v>68</v>
      </c>
      <c r="X16" s="62"/>
      <c r="Y16" s="92" t="s">
        <v>68</v>
      </c>
      <c r="Z16" s="62"/>
      <c r="AA16" s="92">
        <v>180000</v>
      </c>
      <c r="AB16" s="92">
        <v>50000</v>
      </c>
      <c r="AC16" s="138" t="s">
        <v>233</v>
      </c>
      <c r="AD16" s="58"/>
      <c r="AE16" s="222">
        <f t="shared" si="1"/>
        <v>0</v>
      </c>
      <c r="AF16" s="58"/>
      <c r="AG16" s="58"/>
    </row>
    <row r="17" spans="1:35" s="59" customFormat="1" ht="94.5" customHeight="1">
      <c r="A17" s="148">
        <v>7</v>
      </c>
      <c r="B17" s="163" t="s">
        <v>240</v>
      </c>
      <c r="C17" s="89" t="s">
        <v>226</v>
      </c>
      <c r="D17" s="89" t="s">
        <v>227</v>
      </c>
      <c r="E17" s="139" t="s">
        <v>228</v>
      </c>
      <c r="F17" s="138" t="s">
        <v>229</v>
      </c>
      <c r="G17" s="138" t="s">
        <v>196</v>
      </c>
      <c r="H17" s="138" t="s">
        <v>213</v>
      </c>
      <c r="I17" s="129">
        <v>73532.581999999995</v>
      </c>
      <c r="J17" s="129">
        <v>73115.032000000007</v>
      </c>
      <c r="K17" s="129">
        <f t="shared" si="3"/>
        <v>73115.032000000007</v>
      </c>
      <c r="L17" s="129">
        <f t="shared" si="4"/>
        <v>65803.5288</v>
      </c>
      <c r="M17" s="129">
        <f t="shared" si="5"/>
        <v>7311.503200000001</v>
      </c>
      <c r="N17" s="89"/>
      <c r="O17" s="89"/>
      <c r="P17" s="85" t="s">
        <v>35</v>
      </c>
      <c r="Q17" s="90" t="s">
        <v>241</v>
      </c>
      <c r="R17" s="90" t="s">
        <v>231</v>
      </c>
      <c r="S17" s="161" t="s">
        <v>202</v>
      </c>
      <c r="T17" s="125" t="s">
        <v>68</v>
      </c>
      <c r="U17" s="90"/>
      <c r="V17" s="62" t="s">
        <v>242</v>
      </c>
      <c r="W17" s="92" t="s">
        <v>68</v>
      </c>
      <c r="X17" s="62"/>
      <c r="Y17" s="92" t="s">
        <v>68</v>
      </c>
      <c r="Z17" s="62"/>
      <c r="AA17" s="92">
        <v>180000</v>
      </c>
      <c r="AB17" s="92">
        <v>50000</v>
      </c>
      <c r="AC17" s="138" t="s">
        <v>233</v>
      </c>
      <c r="AD17" s="58"/>
      <c r="AE17" s="222">
        <f t="shared" si="1"/>
        <v>0</v>
      </c>
      <c r="AF17" s="58"/>
      <c r="AG17" s="58"/>
    </row>
    <row r="18" spans="1:35" s="59" customFormat="1" ht="114" customHeight="1">
      <c r="A18" s="148">
        <v>8</v>
      </c>
      <c r="B18" s="163" t="s">
        <v>243</v>
      </c>
      <c r="C18" s="89" t="s">
        <v>226</v>
      </c>
      <c r="D18" s="89" t="s">
        <v>227</v>
      </c>
      <c r="E18" s="139" t="s">
        <v>244</v>
      </c>
      <c r="F18" s="138" t="s">
        <v>229</v>
      </c>
      <c r="G18" s="138" t="s">
        <v>245</v>
      </c>
      <c r="H18" s="138" t="s">
        <v>213</v>
      </c>
      <c r="I18" s="129">
        <v>5373.1090000000004</v>
      </c>
      <c r="J18" s="129">
        <v>5323.1189999999997</v>
      </c>
      <c r="K18" s="129">
        <f t="shared" si="3"/>
        <v>5323.1189999999997</v>
      </c>
      <c r="L18" s="129">
        <f t="shared" si="4"/>
        <v>4790.8071</v>
      </c>
      <c r="M18" s="129">
        <f t="shared" si="5"/>
        <v>532.31190000000004</v>
      </c>
      <c r="N18" s="89"/>
      <c r="O18" s="89"/>
      <c r="P18" s="85" t="s">
        <v>35</v>
      </c>
      <c r="Q18" s="90" t="s">
        <v>246</v>
      </c>
      <c r="R18" s="90" t="s">
        <v>247</v>
      </c>
      <c r="S18" s="161" t="s">
        <v>202</v>
      </c>
      <c r="T18" s="125" t="s">
        <v>68</v>
      </c>
      <c r="U18" s="90"/>
      <c r="V18" s="62" t="s">
        <v>248</v>
      </c>
      <c r="W18" s="92" t="s">
        <v>68</v>
      </c>
      <c r="X18" s="62"/>
      <c r="Y18" s="92" t="s">
        <v>68</v>
      </c>
      <c r="Z18" s="62"/>
      <c r="AA18" s="92">
        <v>180000</v>
      </c>
      <c r="AB18" s="92">
        <v>50000</v>
      </c>
      <c r="AC18" s="138" t="s">
        <v>233</v>
      </c>
      <c r="AD18" s="58"/>
      <c r="AE18" s="222">
        <f t="shared" si="1"/>
        <v>0</v>
      </c>
      <c r="AF18" s="58"/>
      <c r="AG18" s="58"/>
    </row>
    <row r="19" spans="1:35" s="169" customFormat="1" ht="91.5" customHeight="1">
      <c r="A19" s="148">
        <v>9</v>
      </c>
      <c r="B19" s="164" t="s">
        <v>249</v>
      </c>
      <c r="C19" s="138" t="s">
        <v>250</v>
      </c>
      <c r="D19" s="139" t="s">
        <v>251</v>
      </c>
      <c r="E19" s="139" t="s">
        <v>252</v>
      </c>
      <c r="F19" s="165" t="s">
        <v>253</v>
      </c>
      <c r="G19" s="139" t="s">
        <v>143</v>
      </c>
      <c r="H19" s="139" t="s">
        <v>254</v>
      </c>
      <c r="I19" s="129">
        <v>9019.2450000000008</v>
      </c>
      <c r="J19" s="129">
        <v>6999.4380000000001</v>
      </c>
      <c r="K19" s="129">
        <f>L19+M19+O19</f>
        <v>6999.4380000000001</v>
      </c>
      <c r="L19" s="129">
        <f>J19-M19-O19</f>
        <v>6299.4942000000001</v>
      </c>
      <c r="M19" s="129">
        <f>J19*10%</f>
        <v>699.94380000000001</v>
      </c>
      <c r="N19" s="166"/>
      <c r="O19" s="89"/>
      <c r="P19" s="71" t="s">
        <v>78</v>
      </c>
      <c r="Q19" s="63" t="s">
        <v>255</v>
      </c>
      <c r="R19" s="167" t="s">
        <v>256</v>
      </c>
      <c r="S19" s="161" t="s">
        <v>202</v>
      </c>
      <c r="T19" s="125" t="s">
        <v>68</v>
      </c>
      <c r="U19" s="168"/>
      <c r="V19" s="62" t="s">
        <v>257</v>
      </c>
      <c r="W19" s="92" t="s">
        <v>68</v>
      </c>
      <c r="X19" s="62"/>
      <c r="Y19" s="92" t="s">
        <v>68</v>
      </c>
      <c r="Z19" s="72"/>
      <c r="AA19" s="92">
        <v>495</v>
      </c>
      <c r="AB19" s="92">
        <v>19</v>
      </c>
      <c r="AC19" s="138" t="s">
        <v>258</v>
      </c>
      <c r="AE19" s="222">
        <f t="shared" si="1"/>
        <v>0</v>
      </c>
    </row>
    <row r="20" spans="1:35" ht="109.5" customHeight="1">
      <c r="A20" s="148">
        <v>10</v>
      </c>
      <c r="B20" s="68" t="s">
        <v>259</v>
      </c>
      <c r="C20" s="138" t="s">
        <v>260</v>
      </c>
      <c r="D20" s="138" t="s">
        <v>261</v>
      </c>
      <c r="E20" s="139" t="s">
        <v>262</v>
      </c>
      <c r="F20" s="165" t="s">
        <v>263</v>
      </c>
      <c r="G20" s="139" t="s">
        <v>196</v>
      </c>
      <c r="H20" s="139" t="s">
        <v>113</v>
      </c>
      <c r="I20" s="129">
        <v>158372.008</v>
      </c>
      <c r="J20" s="129">
        <v>157627.01</v>
      </c>
      <c r="K20" s="129">
        <f>L20+M20</f>
        <v>157627.01</v>
      </c>
      <c r="L20" s="129">
        <v>57627.01</v>
      </c>
      <c r="M20" s="129">
        <v>100000</v>
      </c>
      <c r="N20" s="170" t="s">
        <v>264</v>
      </c>
      <c r="O20" s="89"/>
      <c r="P20" s="71" t="s">
        <v>78</v>
      </c>
      <c r="Q20" s="63" t="s">
        <v>265</v>
      </c>
      <c r="R20" s="63" t="s">
        <v>266</v>
      </c>
      <c r="S20" s="161" t="s">
        <v>174</v>
      </c>
      <c r="T20" s="125" t="s">
        <v>68</v>
      </c>
      <c r="U20" s="19"/>
      <c r="V20" s="62" t="s">
        <v>267</v>
      </c>
      <c r="W20" s="92" t="s">
        <v>68</v>
      </c>
      <c r="X20" s="62"/>
      <c r="Y20" s="92" t="s">
        <v>68</v>
      </c>
      <c r="Z20" s="145"/>
      <c r="AA20" s="92">
        <v>4300</v>
      </c>
      <c r="AB20" s="92">
        <v>500</v>
      </c>
      <c r="AC20" s="138" t="s">
        <v>233</v>
      </c>
      <c r="AE20" s="222">
        <f t="shared" si="1"/>
        <v>0</v>
      </c>
    </row>
    <row r="21" spans="1:35" s="186" customFormat="1" ht="142.5" customHeight="1">
      <c r="A21" s="148">
        <v>11</v>
      </c>
      <c r="B21" s="164" t="s">
        <v>282</v>
      </c>
      <c r="C21" s="126" t="s">
        <v>109</v>
      </c>
      <c r="D21" s="126" t="s">
        <v>130</v>
      </c>
      <c r="E21" s="126">
        <v>2023</v>
      </c>
      <c r="F21" s="126" t="s">
        <v>283</v>
      </c>
      <c r="G21" s="126" t="s">
        <v>143</v>
      </c>
      <c r="H21" s="126" t="s">
        <v>90</v>
      </c>
      <c r="I21" s="95">
        <v>89026.941999999995</v>
      </c>
      <c r="J21" s="95">
        <v>89026.941999999995</v>
      </c>
      <c r="K21" s="95">
        <f t="shared" ref="K21:K28" si="6">L21+M21</f>
        <v>89026.941999999995</v>
      </c>
      <c r="L21" s="95">
        <f t="shared" ref="L21:L28" si="7">J21-M21</f>
        <v>80121.941999999995</v>
      </c>
      <c r="M21" s="181">
        <v>8905</v>
      </c>
      <c r="N21" s="63" t="s">
        <v>264</v>
      </c>
      <c r="O21" s="182"/>
      <c r="P21" s="96" t="s">
        <v>284</v>
      </c>
      <c r="Q21" s="126" t="s">
        <v>285</v>
      </c>
      <c r="R21" s="16" t="s">
        <v>286</v>
      </c>
      <c r="S21" s="183" t="s">
        <v>67</v>
      </c>
      <c r="T21" s="126" t="s">
        <v>68</v>
      </c>
      <c r="U21" s="126"/>
      <c r="V21" s="126" t="s">
        <v>287</v>
      </c>
      <c r="W21" s="92" t="s">
        <v>68</v>
      </c>
      <c r="X21" s="62"/>
      <c r="Y21" s="92" t="s">
        <v>68</v>
      </c>
      <c r="Z21" s="126"/>
      <c r="AA21" s="126">
        <v>900000</v>
      </c>
      <c r="AB21" s="126">
        <v>96000</v>
      </c>
      <c r="AC21" s="122"/>
      <c r="AD21" s="184"/>
      <c r="AE21" s="222">
        <f t="shared" si="1"/>
        <v>0</v>
      </c>
      <c r="AF21" s="185"/>
      <c r="AG21" s="185"/>
      <c r="AH21" s="185"/>
      <c r="AI21" s="185"/>
    </row>
    <row r="22" spans="1:35" s="186" customFormat="1" ht="133.5" customHeight="1">
      <c r="A22" s="148">
        <v>12</v>
      </c>
      <c r="B22" s="164" t="s">
        <v>288</v>
      </c>
      <c r="C22" s="126" t="s">
        <v>250</v>
      </c>
      <c r="D22" s="126" t="s">
        <v>251</v>
      </c>
      <c r="E22" s="126">
        <v>2023</v>
      </c>
      <c r="F22" s="126" t="s">
        <v>289</v>
      </c>
      <c r="G22" s="126" t="s">
        <v>143</v>
      </c>
      <c r="H22" s="126" t="s">
        <v>90</v>
      </c>
      <c r="I22" s="95">
        <v>58221.555</v>
      </c>
      <c r="J22" s="95">
        <v>58221.555</v>
      </c>
      <c r="K22" s="95">
        <f t="shared" si="6"/>
        <v>58221.555</v>
      </c>
      <c r="L22" s="95">
        <f t="shared" si="7"/>
        <v>52391.555</v>
      </c>
      <c r="M22" s="181">
        <v>5830</v>
      </c>
      <c r="N22" s="63" t="s">
        <v>264</v>
      </c>
      <c r="O22" s="182"/>
      <c r="P22" s="96" t="s">
        <v>284</v>
      </c>
      <c r="Q22" s="126" t="s">
        <v>285</v>
      </c>
      <c r="R22" s="16" t="s">
        <v>290</v>
      </c>
      <c r="S22" s="183" t="s">
        <v>67</v>
      </c>
      <c r="T22" s="126" t="s">
        <v>68</v>
      </c>
      <c r="U22" s="126"/>
      <c r="V22" s="16" t="s">
        <v>291</v>
      </c>
      <c r="W22" s="92" t="s">
        <v>68</v>
      </c>
      <c r="X22" s="62"/>
      <c r="Y22" s="92" t="s">
        <v>68</v>
      </c>
      <c r="Z22" s="126"/>
      <c r="AA22" s="126">
        <v>900000</v>
      </c>
      <c r="AB22" s="126">
        <v>96000</v>
      </c>
      <c r="AC22" s="122"/>
      <c r="AD22" s="184"/>
      <c r="AE22" s="222">
        <f t="shared" si="1"/>
        <v>0</v>
      </c>
      <c r="AF22" s="185"/>
      <c r="AG22" s="185"/>
      <c r="AH22" s="185"/>
      <c r="AI22" s="185"/>
    </row>
    <row r="23" spans="1:35" s="186" customFormat="1" ht="142.5" customHeight="1">
      <c r="A23" s="148">
        <v>13</v>
      </c>
      <c r="B23" s="164" t="s">
        <v>292</v>
      </c>
      <c r="C23" s="126" t="s">
        <v>260</v>
      </c>
      <c r="D23" s="126" t="s">
        <v>293</v>
      </c>
      <c r="E23" s="126">
        <v>2023</v>
      </c>
      <c r="F23" s="126" t="s">
        <v>294</v>
      </c>
      <c r="G23" s="126" t="s">
        <v>143</v>
      </c>
      <c r="H23" s="126" t="s">
        <v>90</v>
      </c>
      <c r="I23" s="95">
        <v>182088.788</v>
      </c>
      <c r="J23" s="95">
        <v>182088.788</v>
      </c>
      <c r="K23" s="95">
        <f t="shared" si="6"/>
        <v>182088.788</v>
      </c>
      <c r="L23" s="95">
        <f t="shared" si="7"/>
        <v>163788.788</v>
      </c>
      <c r="M23" s="181">
        <v>18300</v>
      </c>
      <c r="N23" s="63" t="s">
        <v>264</v>
      </c>
      <c r="O23" s="182"/>
      <c r="P23" s="96" t="s">
        <v>284</v>
      </c>
      <c r="Q23" s="126" t="s">
        <v>285</v>
      </c>
      <c r="R23" s="16" t="s">
        <v>295</v>
      </c>
      <c r="S23" s="183" t="s">
        <v>67</v>
      </c>
      <c r="T23" s="126" t="s">
        <v>68</v>
      </c>
      <c r="U23" s="126"/>
      <c r="V23" s="126" t="s">
        <v>296</v>
      </c>
      <c r="W23" s="92" t="s">
        <v>68</v>
      </c>
      <c r="X23" s="62"/>
      <c r="Y23" s="92" t="s">
        <v>68</v>
      </c>
      <c r="Z23" s="126"/>
      <c r="AA23" s="126">
        <v>900000</v>
      </c>
      <c r="AB23" s="126">
        <v>96000</v>
      </c>
      <c r="AC23" s="122"/>
      <c r="AD23" s="184"/>
      <c r="AE23" s="222">
        <f t="shared" si="1"/>
        <v>0</v>
      </c>
      <c r="AF23" s="185"/>
      <c r="AG23" s="185"/>
      <c r="AH23" s="185"/>
      <c r="AI23" s="185"/>
    </row>
    <row r="24" spans="1:35" s="186" customFormat="1" ht="133.5" customHeight="1">
      <c r="A24" s="148">
        <v>14</v>
      </c>
      <c r="B24" s="164" t="s">
        <v>297</v>
      </c>
      <c r="C24" s="126" t="s">
        <v>298</v>
      </c>
      <c r="D24" s="126" t="s">
        <v>299</v>
      </c>
      <c r="E24" s="126">
        <v>2023</v>
      </c>
      <c r="F24" s="126" t="s">
        <v>300</v>
      </c>
      <c r="G24" s="126" t="s">
        <v>143</v>
      </c>
      <c r="H24" s="126" t="s">
        <v>90</v>
      </c>
      <c r="I24" s="95">
        <v>4304.5709999999999</v>
      </c>
      <c r="J24" s="95">
        <v>3980.134</v>
      </c>
      <c r="K24" s="95">
        <f t="shared" si="6"/>
        <v>3980.134</v>
      </c>
      <c r="L24" s="95">
        <f t="shared" si="7"/>
        <v>3580.134</v>
      </c>
      <c r="M24" s="181">
        <v>400</v>
      </c>
      <c r="N24" s="63" t="s">
        <v>264</v>
      </c>
      <c r="O24" s="182"/>
      <c r="P24" s="96" t="s">
        <v>284</v>
      </c>
      <c r="Q24" s="126" t="s">
        <v>301</v>
      </c>
      <c r="R24" s="16" t="s">
        <v>302</v>
      </c>
      <c r="S24" s="183" t="s">
        <v>67</v>
      </c>
      <c r="T24" s="126" t="s">
        <v>68</v>
      </c>
      <c r="U24" s="126"/>
      <c r="V24" s="165" t="s">
        <v>303</v>
      </c>
      <c r="W24" s="92" t="s">
        <v>68</v>
      </c>
      <c r="X24" s="62"/>
      <c r="Y24" s="92" t="s">
        <v>68</v>
      </c>
      <c r="Z24" s="126"/>
      <c r="AA24" s="126">
        <v>900000</v>
      </c>
      <c r="AB24" s="126">
        <v>96000</v>
      </c>
      <c r="AC24" s="122"/>
      <c r="AD24" s="184"/>
      <c r="AE24" s="222">
        <f t="shared" si="1"/>
        <v>0</v>
      </c>
      <c r="AF24" s="185"/>
      <c r="AG24" s="185"/>
      <c r="AH24" s="185"/>
      <c r="AI24" s="185"/>
    </row>
    <row r="25" spans="1:35" s="186" customFormat="1" ht="118.5" customHeight="1">
      <c r="A25" s="148">
        <v>15</v>
      </c>
      <c r="B25" s="123" t="s">
        <v>304</v>
      </c>
      <c r="C25" s="165" t="s">
        <v>53</v>
      </c>
      <c r="D25" s="165" t="s">
        <v>82</v>
      </c>
      <c r="E25" s="126">
        <v>2023</v>
      </c>
      <c r="F25" s="165" t="s">
        <v>305</v>
      </c>
      <c r="G25" s="126" t="s">
        <v>143</v>
      </c>
      <c r="H25" s="126" t="s">
        <v>90</v>
      </c>
      <c r="I25" s="95">
        <v>92449.982999999993</v>
      </c>
      <c r="J25" s="95">
        <v>92449.982999999993</v>
      </c>
      <c r="K25" s="95">
        <f t="shared" si="6"/>
        <v>92449.982999999993</v>
      </c>
      <c r="L25" s="95">
        <f t="shared" si="7"/>
        <v>83149.982999999993</v>
      </c>
      <c r="M25" s="181">
        <v>9300</v>
      </c>
      <c r="N25" s="63" t="s">
        <v>264</v>
      </c>
      <c r="O25" s="182"/>
      <c r="P25" s="96" t="s">
        <v>284</v>
      </c>
      <c r="Q25" s="126" t="s">
        <v>285</v>
      </c>
      <c r="R25" s="16" t="s">
        <v>306</v>
      </c>
      <c r="S25" s="183" t="s">
        <v>67</v>
      </c>
      <c r="T25" s="126" t="s">
        <v>68</v>
      </c>
      <c r="U25" s="187"/>
      <c r="V25" s="165" t="s">
        <v>307</v>
      </c>
      <c r="W25" s="92" t="s">
        <v>68</v>
      </c>
      <c r="X25" s="62"/>
      <c r="Y25" s="92" t="s">
        <v>68</v>
      </c>
      <c r="Z25" s="165"/>
      <c r="AA25" s="126">
        <v>900000</v>
      </c>
      <c r="AB25" s="126">
        <v>96000</v>
      </c>
      <c r="AC25" s="188"/>
      <c r="AD25" s="189"/>
      <c r="AE25" s="222">
        <f t="shared" si="1"/>
        <v>0</v>
      </c>
      <c r="AF25" s="190"/>
      <c r="AG25" s="190"/>
      <c r="AH25" s="190"/>
      <c r="AI25" s="190"/>
    </row>
    <row r="26" spans="1:35" s="186" customFormat="1" ht="142.5" customHeight="1">
      <c r="A26" s="148">
        <v>16</v>
      </c>
      <c r="B26" s="123" t="s">
        <v>308</v>
      </c>
      <c r="C26" s="165" t="s">
        <v>53</v>
      </c>
      <c r="D26" s="165" t="s">
        <v>82</v>
      </c>
      <c r="E26" s="126">
        <v>2023</v>
      </c>
      <c r="F26" s="165" t="s">
        <v>309</v>
      </c>
      <c r="G26" s="126" t="s">
        <v>143</v>
      </c>
      <c r="H26" s="126" t="s">
        <v>90</v>
      </c>
      <c r="I26" s="95">
        <v>54799.326000000001</v>
      </c>
      <c r="J26" s="95">
        <v>54799.326000000001</v>
      </c>
      <c r="K26" s="95">
        <f t="shared" si="6"/>
        <v>54799.326000000001</v>
      </c>
      <c r="L26" s="95">
        <f t="shared" si="7"/>
        <v>49299.326000000001</v>
      </c>
      <c r="M26" s="181">
        <v>5500</v>
      </c>
      <c r="N26" s="63" t="s">
        <v>264</v>
      </c>
      <c r="O26" s="182"/>
      <c r="P26" s="96" t="s">
        <v>284</v>
      </c>
      <c r="Q26" s="126" t="s">
        <v>285</v>
      </c>
      <c r="R26" s="16" t="s">
        <v>310</v>
      </c>
      <c r="S26" s="183" t="s">
        <v>67</v>
      </c>
      <c r="T26" s="126" t="s">
        <v>68</v>
      </c>
      <c r="U26" s="187"/>
      <c r="V26" s="165" t="s">
        <v>311</v>
      </c>
      <c r="W26" s="92" t="s">
        <v>68</v>
      </c>
      <c r="X26" s="62"/>
      <c r="Y26" s="92" t="s">
        <v>68</v>
      </c>
      <c r="Z26" s="165"/>
      <c r="AA26" s="126">
        <v>900000</v>
      </c>
      <c r="AB26" s="126">
        <v>96000</v>
      </c>
      <c r="AC26" s="188"/>
      <c r="AD26" s="189"/>
      <c r="AE26" s="222">
        <f t="shared" si="1"/>
        <v>0</v>
      </c>
      <c r="AF26" s="190"/>
      <c r="AG26" s="190"/>
      <c r="AH26" s="190"/>
      <c r="AI26" s="190"/>
    </row>
    <row r="27" spans="1:35" s="186" customFormat="1" ht="109.5" customHeight="1">
      <c r="A27" s="148">
        <v>17</v>
      </c>
      <c r="B27" s="75" t="s">
        <v>312</v>
      </c>
      <c r="C27" s="191" t="s">
        <v>313</v>
      </c>
      <c r="D27" s="192" t="s">
        <v>61</v>
      </c>
      <c r="E27" s="192">
        <v>2023</v>
      </c>
      <c r="F27" s="192" t="s">
        <v>314</v>
      </c>
      <c r="G27" s="192" t="s">
        <v>143</v>
      </c>
      <c r="H27" s="192" t="s">
        <v>63</v>
      </c>
      <c r="I27" s="193">
        <v>8838.0300000000007</v>
      </c>
      <c r="J27" s="193">
        <v>8838.0300000000007</v>
      </c>
      <c r="K27" s="193">
        <f t="shared" si="6"/>
        <v>8838.0300000000007</v>
      </c>
      <c r="L27" s="193">
        <f t="shared" si="7"/>
        <v>7954.2270000000008</v>
      </c>
      <c r="M27" s="193">
        <v>883.803</v>
      </c>
      <c r="N27" s="193" t="s">
        <v>64</v>
      </c>
      <c r="O27" s="194"/>
      <c r="P27" s="79" t="s">
        <v>35</v>
      </c>
      <c r="Q27" s="126" t="s">
        <v>285</v>
      </c>
      <c r="R27" s="195" t="s">
        <v>315</v>
      </c>
      <c r="S27" s="183" t="s">
        <v>67</v>
      </c>
      <c r="T27" s="196" t="s">
        <v>68</v>
      </c>
      <c r="U27" s="197"/>
      <c r="V27" s="198" t="s">
        <v>316</v>
      </c>
      <c r="W27" s="92" t="s">
        <v>68</v>
      </c>
      <c r="X27" s="62"/>
      <c r="Y27" s="92" t="s">
        <v>68</v>
      </c>
      <c r="Z27" s="192"/>
      <c r="AA27" s="192">
        <v>20000</v>
      </c>
      <c r="AB27" s="192">
        <v>2500</v>
      </c>
      <c r="AC27" s="188"/>
      <c r="AD27" s="189"/>
      <c r="AE27" s="222">
        <f t="shared" si="1"/>
        <v>0</v>
      </c>
      <c r="AF27" s="190"/>
      <c r="AG27" s="190"/>
      <c r="AH27" s="190"/>
      <c r="AI27" s="190"/>
    </row>
    <row r="28" spans="1:35" s="186" customFormat="1" ht="106.5" customHeight="1">
      <c r="A28" s="148">
        <v>18</v>
      </c>
      <c r="B28" s="75" t="s">
        <v>317</v>
      </c>
      <c r="C28" s="191" t="s">
        <v>313</v>
      </c>
      <c r="D28" s="192" t="s">
        <v>61</v>
      </c>
      <c r="E28" s="192">
        <v>2023</v>
      </c>
      <c r="F28" s="192" t="s">
        <v>318</v>
      </c>
      <c r="G28" s="192" t="s">
        <v>143</v>
      </c>
      <c r="H28" s="192" t="s">
        <v>63</v>
      </c>
      <c r="I28" s="193">
        <v>1749.84</v>
      </c>
      <c r="J28" s="193">
        <v>1749.84</v>
      </c>
      <c r="K28" s="193">
        <f t="shared" si="6"/>
        <v>1749.84</v>
      </c>
      <c r="L28" s="193">
        <f t="shared" si="7"/>
        <v>1574.856</v>
      </c>
      <c r="M28" s="193">
        <v>174.98400000000001</v>
      </c>
      <c r="N28" s="193" t="s">
        <v>64</v>
      </c>
      <c r="O28" s="194"/>
      <c r="P28" s="79" t="s">
        <v>35</v>
      </c>
      <c r="Q28" s="126" t="s">
        <v>285</v>
      </c>
      <c r="R28" s="195" t="s">
        <v>315</v>
      </c>
      <c r="S28" s="183" t="s">
        <v>67</v>
      </c>
      <c r="T28" s="196" t="s">
        <v>68</v>
      </c>
      <c r="U28" s="197"/>
      <c r="V28" s="198" t="s">
        <v>319</v>
      </c>
      <c r="W28" s="92" t="s">
        <v>68</v>
      </c>
      <c r="X28" s="62"/>
      <c r="Y28" s="92" t="s">
        <v>68</v>
      </c>
      <c r="Z28" s="192"/>
      <c r="AA28" s="192">
        <v>20000</v>
      </c>
      <c r="AB28" s="192">
        <v>2500</v>
      </c>
      <c r="AC28" s="188"/>
      <c r="AD28" s="189"/>
      <c r="AE28" s="222">
        <f t="shared" si="1"/>
        <v>0</v>
      </c>
      <c r="AF28" s="190"/>
      <c r="AG28" s="190"/>
      <c r="AH28" s="190"/>
      <c r="AI28" s="190"/>
    </row>
    <row r="29" spans="1:35" s="186" customFormat="1" ht="126">
      <c r="A29" s="148">
        <v>19</v>
      </c>
      <c r="B29" s="123" t="s">
        <v>320</v>
      </c>
      <c r="C29" s="165" t="s">
        <v>321</v>
      </c>
      <c r="D29" s="165" t="s">
        <v>322</v>
      </c>
      <c r="E29" s="126" t="s">
        <v>323</v>
      </c>
      <c r="F29" s="165" t="s">
        <v>324</v>
      </c>
      <c r="G29" s="126" t="s">
        <v>96</v>
      </c>
      <c r="H29" s="126" t="s">
        <v>325</v>
      </c>
      <c r="I29" s="95">
        <v>81948.774999999994</v>
      </c>
      <c r="J29" s="95">
        <f>I29-20202.934-52.721-29.904</f>
        <v>61663.215999999993</v>
      </c>
      <c r="K29" s="95">
        <f>J29</f>
        <v>61663.215999999993</v>
      </c>
      <c r="L29" s="95">
        <f>J29-M29</f>
        <v>55488.215999999993</v>
      </c>
      <c r="M29" s="181">
        <v>6175</v>
      </c>
      <c r="N29" s="63"/>
      <c r="O29" s="182"/>
      <c r="P29" s="96" t="s">
        <v>35</v>
      </c>
      <c r="Q29" s="126" t="s">
        <v>326</v>
      </c>
      <c r="R29" s="16" t="s">
        <v>327</v>
      </c>
      <c r="S29" s="90" t="s">
        <v>202</v>
      </c>
      <c r="T29" s="126" t="s">
        <v>68</v>
      </c>
      <c r="U29" s="187"/>
      <c r="V29" s="165" t="s">
        <v>328</v>
      </c>
      <c r="W29" s="92" t="s">
        <v>68</v>
      </c>
      <c r="X29" s="62"/>
      <c r="Y29" s="92" t="s">
        <v>68</v>
      </c>
      <c r="Z29" s="165"/>
      <c r="AA29" s="126">
        <v>4700</v>
      </c>
      <c r="AB29" s="126">
        <v>1427</v>
      </c>
      <c r="AC29" s="188"/>
      <c r="AD29" s="189"/>
      <c r="AE29" s="222">
        <f t="shared" si="1"/>
        <v>0</v>
      </c>
      <c r="AF29" s="190"/>
      <c r="AG29" s="190"/>
      <c r="AH29" s="190"/>
      <c r="AI29" s="190"/>
    </row>
    <row r="30" spans="1:35" s="186" customFormat="1" ht="98.25" customHeight="1">
      <c r="A30" s="148">
        <v>20</v>
      </c>
      <c r="B30" s="199" t="s">
        <v>329</v>
      </c>
      <c r="C30" s="89" t="s">
        <v>330</v>
      </c>
      <c r="D30" s="138" t="s">
        <v>331</v>
      </c>
      <c r="E30" s="54" t="s">
        <v>332</v>
      </c>
      <c r="F30" s="165" t="s">
        <v>324</v>
      </c>
      <c r="G30" s="126" t="s">
        <v>170</v>
      </c>
      <c r="H30" s="126" t="s">
        <v>90</v>
      </c>
      <c r="I30" s="45">
        <v>14356.254000000001</v>
      </c>
      <c r="J30" s="45">
        <v>8953.6769999999997</v>
      </c>
      <c r="K30" s="45">
        <v>8953.6769999999997</v>
      </c>
      <c r="L30" s="45">
        <v>8058.3090000000002</v>
      </c>
      <c r="M30" s="200">
        <v>895.36800000000005</v>
      </c>
      <c r="N30" s="201"/>
      <c r="O30" s="182"/>
      <c r="P30" s="96" t="s">
        <v>35</v>
      </c>
      <c r="Q30" s="16" t="s">
        <v>333</v>
      </c>
      <c r="R30" s="54" t="s">
        <v>334</v>
      </c>
      <c r="S30" s="90" t="s">
        <v>202</v>
      </c>
      <c r="T30" s="126" t="s">
        <v>68</v>
      </c>
      <c r="U30" s="187"/>
      <c r="V30" s="73" t="s">
        <v>335</v>
      </c>
      <c r="W30" s="92" t="s">
        <v>68</v>
      </c>
      <c r="X30" s="62"/>
      <c r="Y30" s="92" t="s">
        <v>68</v>
      </c>
      <c r="Z30" s="165"/>
      <c r="AA30" s="126">
        <v>9320</v>
      </c>
      <c r="AB30" s="126">
        <v>1562</v>
      </c>
      <c r="AC30" s="188"/>
      <c r="AD30" s="189"/>
      <c r="AE30" s="222">
        <f t="shared" si="1"/>
        <v>0</v>
      </c>
      <c r="AF30" s="190"/>
      <c r="AG30" s="190"/>
      <c r="AH30" s="190"/>
      <c r="AI30" s="190"/>
    </row>
    <row r="31" spans="1:35" s="186" customFormat="1" ht="126">
      <c r="A31" s="148">
        <v>21</v>
      </c>
      <c r="B31" s="88" t="s">
        <v>336</v>
      </c>
      <c r="C31" s="138" t="s">
        <v>337</v>
      </c>
      <c r="D31" s="138" t="s">
        <v>338</v>
      </c>
      <c r="E31" s="138" t="s">
        <v>168</v>
      </c>
      <c r="F31" s="138" t="s">
        <v>339</v>
      </c>
      <c r="G31" s="138" t="s">
        <v>143</v>
      </c>
      <c r="H31" s="126" t="s">
        <v>340</v>
      </c>
      <c r="I31" s="179">
        <v>23478.41</v>
      </c>
      <c r="J31" s="179">
        <v>23298.417000000001</v>
      </c>
      <c r="K31" s="179">
        <v>23298.417000000001</v>
      </c>
      <c r="L31" s="179">
        <v>20968.575000000001</v>
      </c>
      <c r="M31" s="179">
        <v>2329.8420000000001</v>
      </c>
      <c r="N31" s="201"/>
      <c r="O31" s="182"/>
      <c r="P31" s="96" t="s">
        <v>35</v>
      </c>
      <c r="Q31" s="125" t="s">
        <v>341</v>
      </c>
      <c r="R31" s="125" t="s">
        <v>342</v>
      </c>
      <c r="S31" s="90" t="s">
        <v>202</v>
      </c>
      <c r="T31" s="125" t="s">
        <v>68</v>
      </c>
      <c r="U31" s="125"/>
      <c r="V31" s="16" t="s">
        <v>343</v>
      </c>
      <c r="W31" s="92" t="s">
        <v>68</v>
      </c>
      <c r="X31" s="62"/>
      <c r="Y31" s="92" t="s">
        <v>68</v>
      </c>
      <c r="Z31" s="165"/>
      <c r="AA31" s="16">
        <v>14077</v>
      </c>
      <c r="AB31" s="16">
        <v>1196</v>
      </c>
      <c r="AC31" s="188"/>
      <c r="AD31" s="189"/>
      <c r="AE31" s="222">
        <f t="shared" si="1"/>
        <v>0</v>
      </c>
      <c r="AF31" s="190"/>
      <c r="AG31" s="190"/>
      <c r="AH31" s="190"/>
      <c r="AI31" s="190"/>
    </row>
    <row r="32" spans="1:35" s="186" customFormat="1" ht="126">
      <c r="A32" s="148">
        <v>22</v>
      </c>
      <c r="B32" s="202" t="s">
        <v>344</v>
      </c>
      <c r="C32" s="191" t="s">
        <v>313</v>
      </c>
      <c r="D32" s="192" t="s">
        <v>61</v>
      </c>
      <c r="E32" s="192">
        <v>2023</v>
      </c>
      <c r="F32" s="192" t="s">
        <v>345</v>
      </c>
      <c r="G32" s="192" t="s">
        <v>143</v>
      </c>
      <c r="H32" s="192" t="s">
        <v>63</v>
      </c>
      <c r="I32" s="193">
        <v>4259.9799999999996</v>
      </c>
      <c r="J32" s="193">
        <v>4259.9799999999996</v>
      </c>
      <c r="K32" s="193">
        <v>4259.9799999999996</v>
      </c>
      <c r="L32" s="193">
        <f t="shared" ref="L32:L34" si="8">K32-M32</f>
        <v>3833.9819999999995</v>
      </c>
      <c r="M32" s="193">
        <v>425.99799999999999</v>
      </c>
      <c r="N32" s="201"/>
      <c r="O32" s="182"/>
      <c r="P32" s="96" t="s">
        <v>35</v>
      </c>
      <c r="Q32" s="126" t="s">
        <v>285</v>
      </c>
      <c r="R32" s="195" t="s">
        <v>315</v>
      </c>
      <c r="S32" s="90" t="s">
        <v>202</v>
      </c>
      <c r="T32" s="203" t="s">
        <v>68</v>
      </c>
      <c r="U32" s="125"/>
      <c r="V32" s="192" t="s">
        <v>346</v>
      </c>
      <c r="W32" s="92" t="s">
        <v>68</v>
      </c>
      <c r="X32" s="62"/>
      <c r="Y32" s="92" t="s">
        <v>68</v>
      </c>
      <c r="Z32" s="165"/>
      <c r="AA32" s="192">
        <v>20000</v>
      </c>
      <c r="AB32" s="192">
        <v>2000</v>
      </c>
      <c r="AC32" s="188"/>
      <c r="AD32" s="189"/>
      <c r="AE32" s="222">
        <f t="shared" si="1"/>
        <v>0</v>
      </c>
      <c r="AF32" s="190"/>
      <c r="AG32" s="190"/>
      <c r="AH32" s="190"/>
      <c r="AI32" s="190"/>
    </row>
    <row r="33" spans="1:35" s="186" customFormat="1" ht="126">
      <c r="A33" s="148">
        <v>23</v>
      </c>
      <c r="B33" s="75" t="s">
        <v>347</v>
      </c>
      <c r="C33" s="191" t="s">
        <v>313</v>
      </c>
      <c r="D33" s="192" t="s">
        <v>61</v>
      </c>
      <c r="E33" s="192">
        <v>2023</v>
      </c>
      <c r="F33" s="192" t="s">
        <v>348</v>
      </c>
      <c r="G33" s="192" t="s">
        <v>170</v>
      </c>
      <c r="H33" s="192" t="s">
        <v>63</v>
      </c>
      <c r="I33" s="193">
        <v>59478.864999999998</v>
      </c>
      <c r="J33" s="193">
        <v>59478.864999999998</v>
      </c>
      <c r="K33" s="193">
        <v>59478.864999999998</v>
      </c>
      <c r="L33" s="193">
        <f t="shared" si="8"/>
        <v>53530.977999999996</v>
      </c>
      <c r="M33" s="193">
        <v>5947.8869999999997</v>
      </c>
      <c r="N33" s="201"/>
      <c r="O33" s="182"/>
      <c r="P33" s="96" t="s">
        <v>35</v>
      </c>
      <c r="Q33" s="126" t="s">
        <v>285</v>
      </c>
      <c r="R33" s="195" t="s">
        <v>315</v>
      </c>
      <c r="S33" s="90" t="s">
        <v>202</v>
      </c>
      <c r="T33" s="203" t="s">
        <v>68</v>
      </c>
      <c r="U33" s="125"/>
      <c r="V33" s="192" t="s">
        <v>349</v>
      </c>
      <c r="W33" s="92" t="s">
        <v>68</v>
      </c>
      <c r="X33" s="62"/>
      <c r="Y33" s="92" t="s">
        <v>68</v>
      </c>
      <c r="Z33" s="165"/>
      <c r="AA33" s="192">
        <v>12048</v>
      </c>
      <c r="AB33" s="192">
        <v>2000</v>
      </c>
      <c r="AC33" s="188"/>
      <c r="AD33" s="189"/>
      <c r="AE33" s="222">
        <f t="shared" si="1"/>
        <v>0</v>
      </c>
      <c r="AF33" s="190"/>
      <c r="AG33" s="190"/>
      <c r="AH33" s="190"/>
      <c r="AI33" s="190"/>
    </row>
    <row r="34" spans="1:35" s="186" customFormat="1" ht="126">
      <c r="A34" s="148">
        <v>24</v>
      </c>
      <c r="B34" s="202" t="s">
        <v>350</v>
      </c>
      <c r="C34" s="191" t="s">
        <v>313</v>
      </c>
      <c r="D34" s="192" t="s">
        <v>61</v>
      </c>
      <c r="E34" s="192">
        <v>2023</v>
      </c>
      <c r="F34" s="204" t="s">
        <v>351</v>
      </c>
      <c r="G34" s="192" t="s">
        <v>96</v>
      </c>
      <c r="H34" s="192" t="s">
        <v>63</v>
      </c>
      <c r="I34" s="193">
        <v>17397.612000000001</v>
      </c>
      <c r="J34" s="193">
        <v>17397.612000000001</v>
      </c>
      <c r="K34" s="193">
        <v>17397.612000000001</v>
      </c>
      <c r="L34" s="193">
        <f t="shared" si="8"/>
        <v>15657.85</v>
      </c>
      <c r="M34" s="193">
        <v>1739.7619999999999</v>
      </c>
      <c r="N34" s="193"/>
      <c r="O34" s="194" t="s">
        <v>64</v>
      </c>
      <c r="P34" s="79" t="s">
        <v>35</v>
      </c>
      <c r="Q34" s="126" t="s">
        <v>285</v>
      </c>
      <c r="R34" s="195" t="s">
        <v>352</v>
      </c>
      <c r="S34" s="90" t="s">
        <v>202</v>
      </c>
      <c r="T34" s="203" t="s">
        <v>68</v>
      </c>
      <c r="U34" s="203" t="s">
        <v>64</v>
      </c>
      <c r="V34" s="192" t="s">
        <v>353</v>
      </c>
      <c r="W34" s="92" t="s">
        <v>68</v>
      </c>
      <c r="X34" s="62"/>
      <c r="Y34" s="92" t="s">
        <v>68</v>
      </c>
      <c r="Z34" s="192" t="s">
        <v>64</v>
      </c>
      <c r="AA34" s="192">
        <v>1200</v>
      </c>
      <c r="AB34" s="192">
        <v>200</v>
      </c>
      <c r="AC34" s="188"/>
      <c r="AD34" s="189"/>
      <c r="AE34" s="222">
        <f t="shared" si="1"/>
        <v>0</v>
      </c>
      <c r="AF34" s="190"/>
      <c r="AG34" s="190"/>
      <c r="AH34" s="190"/>
      <c r="AI34" s="190"/>
    </row>
    <row r="35" spans="1:35" s="59" customFormat="1" ht="136.5" customHeight="1">
      <c r="A35" s="148">
        <v>25</v>
      </c>
      <c r="B35" s="150" t="s">
        <v>197</v>
      </c>
      <c r="C35" s="151" t="s">
        <v>178</v>
      </c>
      <c r="D35" s="89" t="s">
        <v>204</v>
      </c>
      <c r="E35" s="192">
        <v>2023</v>
      </c>
      <c r="F35" s="127" t="s">
        <v>198</v>
      </c>
      <c r="G35" s="151" t="s">
        <v>76</v>
      </c>
      <c r="H35" s="128" t="s">
        <v>90</v>
      </c>
      <c r="I35" s="152">
        <v>7573.1850000000004</v>
      </c>
      <c r="J35" s="152">
        <v>7573.1850000000004</v>
      </c>
      <c r="K35" s="152">
        <v>7573.1850000000004</v>
      </c>
      <c r="L35" s="152">
        <v>6815.8665000000001</v>
      </c>
      <c r="M35" s="152">
        <v>757.31849999999997</v>
      </c>
      <c r="N35" s="153">
        <v>0</v>
      </c>
      <c r="O35" s="153">
        <v>0</v>
      </c>
      <c r="P35" s="131" t="s">
        <v>203</v>
      </c>
      <c r="Q35" s="126" t="s">
        <v>285</v>
      </c>
      <c r="R35" s="125" t="s">
        <v>199</v>
      </c>
      <c r="S35" s="112" t="s">
        <v>202</v>
      </c>
      <c r="T35" s="125" t="s">
        <v>68</v>
      </c>
      <c r="U35" s="125"/>
      <c r="V35" s="73" t="s">
        <v>200</v>
      </c>
      <c r="W35" s="92" t="s">
        <v>68</v>
      </c>
      <c r="X35" s="62"/>
      <c r="Y35" s="92" t="s">
        <v>68</v>
      </c>
      <c r="Z35" s="62"/>
      <c r="AA35" s="16">
        <v>187</v>
      </c>
      <c r="AB35" s="16">
        <v>35</v>
      </c>
      <c r="AC35" s="136"/>
      <c r="AD35" s="58"/>
      <c r="AE35" s="222">
        <f t="shared" si="1"/>
        <v>0</v>
      </c>
      <c r="AF35" s="58"/>
    </row>
    <row r="36" spans="1:35" s="169" customFormat="1" ht="35.25" customHeight="1">
      <c r="A36" s="148"/>
      <c r="B36" s="171" t="s">
        <v>268</v>
      </c>
      <c r="C36" s="138"/>
      <c r="D36" s="138"/>
      <c r="E36" s="138"/>
      <c r="F36" s="165"/>
      <c r="G36" s="138"/>
      <c r="H36" s="138"/>
      <c r="I36" s="172">
        <f>SUM(I11:I35)</f>
        <v>1088151.442</v>
      </c>
      <c r="J36" s="172">
        <f t="shared" ref="J36:O36" si="9">SUM(J11:J35)</f>
        <v>1057998.6930000002</v>
      </c>
      <c r="K36" s="172">
        <f t="shared" si="9"/>
        <v>1057998.6930000002</v>
      </c>
      <c r="L36" s="172">
        <f t="shared" si="9"/>
        <v>867774.51719999977</v>
      </c>
      <c r="M36" s="172">
        <f t="shared" si="9"/>
        <v>190224.17579999997</v>
      </c>
      <c r="N36" s="172">
        <f t="shared" si="9"/>
        <v>0</v>
      </c>
      <c r="O36" s="172">
        <f t="shared" si="9"/>
        <v>0</v>
      </c>
      <c r="P36" s="71"/>
      <c r="Q36" s="63"/>
      <c r="R36" s="167"/>
      <c r="S36" s="125"/>
      <c r="T36" s="125"/>
      <c r="U36" s="168"/>
      <c r="V36" s="173"/>
      <c r="W36" s="72"/>
      <c r="X36" s="72"/>
      <c r="Y36" s="72"/>
      <c r="Z36" s="72"/>
      <c r="AA36" s="72"/>
      <c r="AB36" s="72"/>
      <c r="AC36" s="138"/>
      <c r="AE36" s="222">
        <f t="shared" si="1"/>
        <v>4.6566128730773926E-10</v>
      </c>
    </row>
    <row r="37" spans="1:35" s="27" customFormat="1" ht="62.25" customHeight="1">
      <c r="A37" s="42">
        <v>3</v>
      </c>
      <c r="B37" s="43" t="s">
        <v>37</v>
      </c>
      <c r="C37" s="21"/>
      <c r="D37" s="156"/>
      <c r="E37" s="156"/>
      <c r="F37" s="156"/>
      <c r="G37" s="157"/>
      <c r="H37" s="157"/>
      <c r="I37" s="174"/>
      <c r="J37" s="174"/>
      <c r="K37" s="174"/>
      <c r="L37" s="175"/>
      <c r="M37" s="174"/>
      <c r="N37" s="158"/>
      <c r="O37" s="22"/>
      <c r="P37" s="23"/>
      <c r="Q37" s="24"/>
      <c r="R37" s="24"/>
      <c r="S37" s="24"/>
      <c r="T37" s="24"/>
      <c r="U37" s="176"/>
      <c r="V37" s="159"/>
      <c r="W37" s="159"/>
      <c r="X37" s="159"/>
      <c r="Y37" s="159"/>
      <c r="Z37" s="159"/>
      <c r="AA37" s="159"/>
      <c r="AB37" s="159"/>
      <c r="AC37" s="25"/>
      <c r="AD37" s="26"/>
      <c r="AE37" s="222">
        <f t="shared" si="1"/>
        <v>0</v>
      </c>
      <c r="AF37" s="26"/>
      <c r="AG37" s="26"/>
    </row>
    <row r="38" spans="1:35" s="59" customFormat="1" ht="151.5" customHeight="1">
      <c r="A38" s="141">
        <v>26</v>
      </c>
      <c r="B38" s="49" t="s">
        <v>57</v>
      </c>
      <c r="C38" s="53" t="s">
        <v>41</v>
      </c>
      <c r="D38" s="89" t="s">
        <v>42</v>
      </c>
      <c r="E38" s="54">
        <v>2023</v>
      </c>
      <c r="F38" s="55" t="s">
        <v>46</v>
      </c>
      <c r="G38" s="118" t="s">
        <v>44</v>
      </c>
      <c r="H38" s="14" t="s">
        <v>47</v>
      </c>
      <c r="I38" s="56">
        <v>46182.754000000001</v>
      </c>
      <c r="J38" s="56">
        <v>46182.754000000001</v>
      </c>
      <c r="K38" s="56">
        <v>46182.754000000001</v>
      </c>
      <c r="L38" s="56">
        <v>41564.478000000003</v>
      </c>
      <c r="M38" s="56">
        <v>4618.2759999999998</v>
      </c>
      <c r="N38" s="137"/>
      <c r="O38" s="56"/>
      <c r="P38" s="66" t="s">
        <v>35</v>
      </c>
      <c r="Q38" s="54" t="s">
        <v>48</v>
      </c>
      <c r="R38" s="54" t="s">
        <v>136</v>
      </c>
      <c r="S38" s="90" t="s">
        <v>174</v>
      </c>
      <c r="T38" s="126" t="s">
        <v>68</v>
      </c>
      <c r="U38" s="67"/>
      <c r="V38" s="64" t="s">
        <v>49</v>
      </c>
      <c r="W38" s="92" t="s">
        <v>68</v>
      </c>
      <c r="X38" s="62"/>
      <c r="Y38" s="92" t="s">
        <v>68</v>
      </c>
      <c r="Z38" s="57"/>
      <c r="AA38" s="16" t="s">
        <v>140</v>
      </c>
      <c r="AB38" s="16" t="s">
        <v>141</v>
      </c>
      <c r="AC38" s="14"/>
      <c r="AD38" s="221">
        <f>J38-K38</f>
        <v>0</v>
      </c>
      <c r="AE38" s="222">
        <f t="shared" si="1"/>
        <v>0</v>
      </c>
      <c r="AF38" s="58"/>
      <c r="AG38" s="58"/>
    </row>
    <row r="39" spans="1:35" s="143" customFormat="1" ht="108.75" customHeight="1">
      <c r="A39" s="141">
        <v>27</v>
      </c>
      <c r="B39" s="68" t="s">
        <v>365</v>
      </c>
      <c r="C39" s="53" t="s">
        <v>190</v>
      </c>
      <c r="D39" s="218" t="s">
        <v>191</v>
      </c>
      <c r="E39" s="54" t="s">
        <v>192</v>
      </c>
      <c r="F39" s="55" t="s">
        <v>193</v>
      </c>
      <c r="G39" s="14" t="s">
        <v>89</v>
      </c>
      <c r="H39" s="219" t="s">
        <v>113</v>
      </c>
      <c r="I39" s="129">
        <v>108139.68799999999</v>
      </c>
      <c r="J39" s="129">
        <v>50236.233999999997</v>
      </c>
      <c r="K39" s="129">
        <f>L39+M39</f>
        <v>50236.233999999997</v>
      </c>
      <c r="L39" s="129">
        <v>45212.61</v>
      </c>
      <c r="M39" s="56">
        <v>5023.6239999999998</v>
      </c>
      <c r="N39" s="148"/>
      <c r="O39" s="89"/>
      <c r="P39" s="71" t="s">
        <v>78</v>
      </c>
      <c r="Q39" s="54" t="s">
        <v>48</v>
      </c>
      <c r="R39" s="54" t="s">
        <v>195</v>
      </c>
      <c r="S39" s="142" t="s">
        <v>174</v>
      </c>
      <c r="T39" s="125" t="s">
        <v>68</v>
      </c>
      <c r="U39" s="112"/>
      <c r="V39" s="62" t="s">
        <v>194</v>
      </c>
      <c r="W39" s="92" t="s">
        <v>68</v>
      </c>
      <c r="X39" s="62"/>
      <c r="Y39" s="92" t="s">
        <v>68</v>
      </c>
      <c r="Z39" s="57"/>
      <c r="AA39" s="92">
        <v>8100</v>
      </c>
      <c r="AB39" s="92">
        <v>600</v>
      </c>
      <c r="AC39" s="121"/>
      <c r="AD39" s="221">
        <f t="shared" ref="AD39:AD69" si="10">J39-K39</f>
        <v>0</v>
      </c>
      <c r="AE39" s="222">
        <f t="shared" si="1"/>
        <v>0</v>
      </c>
      <c r="AF39" s="140"/>
      <c r="AG39" s="140"/>
    </row>
    <row r="40" spans="1:35" s="220" customFormat="1" ht="109.5" customHeight="1">
      <c r="A40" s="141">
        <v>28</v>
      </c>
      <c r="B40" s="68" t="s">
        <v>368</v>
      </c>
      <c r="C40" s="53" t="s">
        <v>41</v>
      </c>
      <c r="D40" s="218" t="s">
        <v>42</v>
      </c>
      <c r="E40" s="54">
        <v>2023</v>
      </c>
      <c r="F40" s="55" t="s">
        <v>193</v>
      </c>
      <c r="G40" s="14" t="s">
        <v>143</v>
      </c>
      <c r="H40" s="219" t="s">
        <v>113</v>
      </c>
      <c r="I40" s="129">
        <v>24554.92</v>
      </c>
      <c r="J40" s="129">
        <v>21555.523000000001</v>
      </c>
      <c r="K40" s="129">
        <v>21555.523000000001</v>
      </c>
      <c r="L40" s="129">
        <f xml:space="preserve"> K40-M40</f>
        <v>19399.97</v>
      </c>
      <c r="M40" s="56">
        <v>2155.5529999999999</v>
      </c>
      <c r="N40" s="166"/>
      <c r="O40" s="89"/>
      <c r="P40" s="71" t="s">
        <v>78</v>
      </c>
      <c r="Q40" s="54" t="s">
        <v>369</v>
      </c>
      <c r="R40" s="54" t="s">
        <v>370</v>
      </c>
      <c r="S40" s="177" t="s">
        <v>174</v>
      </c>
      <c r="T40" s="92" t="s">
        <v>68</v>
      </c>
      <c r="U40" s="112"/>
      <c r="V40" s="62" t="s">
        <v>371</v>
      </c>
      <c r="W40" s="92" t="s">
        <v>68</v>
      </c>
      <c r="X40" s="62"/>
      <c r="Y40" s="92" t="s">
        <v>68</v>
      </c>
      <c r="Z40" s="57"/>
      <c r="AA40" s="92">
        <v>180000</v>
      </c>
      <c r="AB40" s="92">
        <v>50000</v>
      </c>
      <c r="AC40" s="218" t="s">
        <v>233</v>
      </c>
      <c r="AD40" s="221">
        <f t="shared" si="10"/>
        <v>0</v>
      </c>
      <c r="AE40" s="222">
        <f t="shared" si="1"/>
        <v>0</v>
      </c>
      <c r="AF40" s="140"/>
      <c r="AG40" s="140"/>
    </row>
    <row r="41" spans="1:35" s="169" customFormat="1" ht="130.5" customHeight="1">
      <c r="A41" s="141">
        <v>29</v>
      </c>
      <c r="B41" s="178" t="s">
        <v>269</v>
      </c>
      <c r="C41" s="218" t="s">
        <v>250</v>
      </c>
      <c r="D41" s="218" t="s">
        <v>251</v>
      </c>
      <c r="E41" s="218">
        <v>2023</v>
      </c>
      <c r="F41" s="218" t="s">
        <v>270</v>
      </c>
      <c r="G41" s="218" t="s">
        <v>170</v>
      </c>
      <c r="H41" s="219" t="s">
        <v>254</v>
      </c>
      <c r="I41" s="179">
        <v>20319.379000000001</v>
      </c>
      <c r="J41" s="179">
        <v>20280.118999999999</v>
      </c>
      <c r="K41" s="179">
        <v>20280.118999999999</v>
      </c>
      <c r="L41" s="179">
        <v>18252.107099999997</v>
      </c>
      <c r="M41" s="179">
        <v>2028.0119</v>
      </c>
      <c r="N41" s="166"/>
      <c r="O41" s="89"/>
      <c r="P41" s="71" t="s">
        <v>78</v>
      </c>
      <c r="Q41" s="125" t="s">
        <v>271</v>
      </c>
      <c r="R41" s="125" t="s">
        <v>272</v>
      </c>
      <c r="S41" s="177" t="s">
        <v>174</v>
      </c>
      <c r="T41" s="92" t="s">
        <v>68</v>
      </c>
      <c r="U41" s="168"/>
      <c r="V41" s="62" t="s">
        <v>273</v>
      </c>
      <c r="W41" s="92" t="s">
        <v>68</v>
      </c>
      <c r="X41" s="62"/>
      <c r="Y41" s="92" t="s">
        <v>68</v>
      </c>
      <c r="Z41" s="72"/>
      <c r="AA41" s="16">
        <v>40</v>
      </c>
      <c r="AB41" s="16">
        <v>15</v>
      </c>
      <c r="AC41" s="218" t="s">
        <v>274</v>
      </c>
      <c r="AD41" s="221">
        <f t="shared" si="10"/>
        <v>0</v>
      </c>
      <c r="AE41" s="222">
        <f t="shared" si="1"/>
        <v>0</v>
      </c>
    </row>
    <row r="42" spans="1:35" s="169" customFormat="1" ht="116.25" customHeight="1">
      <c r="A42" s="141">
        <v>30</v>
      </c>
      <c r="B42" s="164" t="s">
        <v>275</v>
      </c>
      <c r="C42" s="218" t="s">
        <v>250</v>
      </c>
      <c r="D42" s="218" t="s">
        <v>251</v>
      </c>
      <c r="E42" s="218">
        <v>2023</v>
      </c>
      <c r="F42" s="218" t="s">
        <v>276</v>
      </c>
      <c r="G42" s="218" t="s">
        <v>143</v>
      </c>
      <c r="H42" s="219" t="s">
        <v>254</v>
      </c>
      <c r="I42" s="179">
        <v>2395.1999999999998</v>
      </c>
      <c r="J42" s="179">
        <v>2380.02</v>
      </c>
      <c r="K42" s="179">
        <v>2380.02</v>
      </c>
      <c r="L42" s="179">
        <v>2142.018</v>
      </c>
      <c r="M42" s="179">
        <v>238.00200000000001</v>
      </c>
      <c r="N42" s="166"/>
      <c r="O42" s="89"/>
      <c r="P42" s="71" t="s">
        <v>78</v>
      </c>
      <c r="Q42" s="125" t="s">
        <v>277</v>
      </c>
      <c r="R42" s="125" t="s">
        <v>278</v>
      </c>
      <c r="S42" s="177" t="s">
        <v>174</v>
      </c>
      <c r="T42" s="92" t="s">
        <v>68</v>
      </c>
      <c r="U42" s="168"/>
      <c r="V42" s="62" t="s">
        <v>279</v>
      </c>
      <c r="W42" s="92" t="s">
        <v>68</v>
      </c>
      <c r="X42" s="62"/>
      <c r="Y42" s="92" t="s">
        <v>68</v>
      </c>
      <c r="Z42" s="72"/>
      <c r="AA42" s="16">
        <v>30000</v>
      </c>
      <c r="AB42" s="16">
        <v>707</v>
      </c>
      <c r="AC42" s="218" t="s">
        <v>280</v>
      </c>
      <c r="AD42" s="221">
        <f t="shared" si="10"/>
        <v>0</v>
      </c>
      <c r="AE42" s="222">
        <f t="shared" si="1"/>
        <v>0</v>
      </c>
    </row>
    <row r="43" spans="1:35" s="169" customFormat="1" ht="119.25" customHeight="1">
      <c r="A43" s="141">
        <v>31</v>
      </c>
      <c r="B43" s="164" t="s">
        <v>372</v>
      </c>
      <c r="C43" s="218" t="s">
        <v>250</v>
      </c>
      <c r="D43" s="218" t="s">
        <v>251</v>
      </c>
      <c r="E43" s="218">
        <v>2023</v>
      </c>
      <c r="F43" s="218" t="s">
        <v>373</v>
      </c>
      <c r="G43" s="218" t="s">
        <v>143</v>
      </c>
      <c r="H43" s="219" t="s">
        <v>254</v>
      </c>
      <c r="I43" s="179">
        <v>7913.8180000000002</v>
      </c>
      <c r="J43" s="179">
        <v>7897.0550000000003</v>
      </c>
      <c r="K43" s="179">
        <v>7897.0550000000003</v>
      </c>
      <c r="L43" s="179">
        <v>7107.3495000000003</v>
      </c>
      <c r="M43" s="179">
        <v>789.70550000000003</v>
      </c>
      <c r="N43" s="166"/>
      <c r="O43" s="89"/>
      <c r="P43" s="71" t="s">
        <v>78</v>
      </c>
      <c r="Q43" s="125" t="s">
        <v>374</v>
      </c>
      <c r="R43" s="63" t="s">
        <v>375</v>
      </c>
      <c r="S43" s="177" t="s">
        <v>174</v>
      </c>
      <c r="T43" s="92" t="s">
        <v>68</v>
      </c>
      <c r="U43" s="168"/>
      <c r="V43" s="62" t="s">
        <v>376</v>
      </c>
      <c r="W43" s="92" t="s">
        <v>68</v>
      </c>
      <c r="X43" s="62"/>
      <c r="Y43" s="92" t="s">
        <v>68</v>
      </c>
      <c r="Z43" s="72"/>
      <c r="AA43" s="16">
        <v>842</v>
      </c>
      <c r="AB43" s="16">
        <v>19</v>
      </c>
      <c r="AC43" s="218" t="s">
        <v>377</v>
      </c>
      <c r="AD43" s="221">
        <f t="shared" si="10"/>
        <v>0</v>
      </c>
      <c r="AE43" s="222">
        <f t="shared" si="1"/>
        <v>0</v>
      </c>
    </row>
    <row r="44" spans="1:35" s="169" customFormat="1" ht="175.5" customHeight="1">
      <c r="A44" s="141">
        <v>32</v>
      </c>
      <c r="B44" s="72" t="s">
        <v>378</v>
      </c>
      <c r="C44" s="218" t="s">
        <v>250</v>
      </c>
      <c r="D44" s="218" t="s">
        <v>251</v>
      </c>
      <c r="E44" s="218">
        <v>2023</v>
      </c>
      <c r="F44" s="218" t="s">
        <v>379</v>
      </c>
      <c r="G44" s="218" t="s">
        <v>143</v>
      </c>
      <c r="H44" s="219" t="s">
        <v>254</v>
      </c>
      <c r="I44" s="179">
        <v>1664.4580000000001</v>
      </c>
      <c r="J44" s="179">
        <v>1664.4580000000001</v>
      </c>
      <c r="K44" s="179">
        <f>L44+M44+O44</f>
        <v>1664.4580000000001</v>
      </c>
      <c r="L44" s="179">
        <f>J44-M44-O44</f>
        <v>1498.0122000000001</v>
      </c>
      <c r="M44" s="179">
        <f>J44*10%</f>
        <v>166.44580000000002</v>
      </c>
      <c r="N44" s="166"/>
      <c r="O44" s="89"/>
      <c r="P44" s="71" t="s">
        <v>78</v>
      </c>
      <c r="Q44" s="54" t="s">
        <v>380</v>
      </c>
      <c r="R44" s="20" t="s">
        <v>381</v>
      </c>
      <c r="S44" s="177" t="s">
        <v>174</v>
      </c>
      <c r="T44" s="92" t="s">
        <v>68</v>
      </c>
      <c r="U44" s="168"/>
      <c r="V44" s="62" t="s">
        <v>382</v>
      </c>
      <c r="W44" s="92" t="s">
        <v>68</v>
      </c>
      <c r="X44" s="62"/>
      <c r="Y44" s="92" t="s">
        <v>68</v>
      </c>
      <c r="Z44" s="72"/>
      <c r="AA44" s="16">
        <v>30000</v>
      </c>
      <c r="AB44" s="16">
        <v>707</v>
      </c>
      <c r="AC44" s="218" t="s">
        <v>383</v>
      </c>
      <c r="AD44" s="221">
        <f t="shared" si="10"/>
        <v>0</v>
      </c>
      <c r="AE44" s="222">
        <f t="shared" si="1"/>
        <v>0</v>
      </c>
    </row>
    <row r="45" spans="1:35" s="59" customFormat="1" ht="118.5" customHeight="1">
      <c r="A45" s="141">
        <v>33</v>
      </c>
      <c r="B45" s="123" t="s">
        <v>165</v>
      </c>
      <c r="C45" s="89" t="s">
        <v>166</v>
      </c>
      <c r="D45" s="89" t="s">
        <v>167</v>
      </c>
      <c r="E45" s="118" t="s">
        <v>168</v>
      </c>
      <c r="F45" s="16" t="s">
        <v>169</v>
      </c>
      <c r="G45" s="118" t="s">
        <v>170</v>
      </c>
      <c r="H45" s="118" t="s">
        <v>171</v>
      </c>
      <c r="I45" s="95">
        <v>20091.043000000001</v>
      </c>
      <c r="J45" s="95">
        <v>19768.317999999999</v>
      </c>
      <c r="K45" s="124">
        <v>19768.317999999999</v>
      </c>
      <c r="L45" s="124">
        <f>J45-M45</f>
        <v>17791.486000000001</v>
      </c>
      <c r="M45" s="124">
        <v>1976.8320000000001</v>
      </c>
      <c r="N45" s="137"/>
      <c r="O45" s="95"/>
      <c r="P45" s="96" t="s">
        <v>35</v>
      </c>
      <c r="Q45" s="125" t="s">
        <v>172</v>
      </c>
      <c r="R45" s="125" t="s">
        <v>173</v>
      </c>
      <c r="S45" s="90" t="s">
        <v>174</v>
      </c>
      <c r="T45" s="126" t="s">
        <v>68</v>
      </c>
      <c r="U45" s="125"/>
      <c r="V45" s="16" t="s">
        <v>175</v>
      </c>
      <c r="W45" s="92" t="s">
        <v>68</v>
      </c>
      <c r="X45" s="62"/>
      <c r="Y45" s="92" t="s">
        <v>68</v>
      </c>
      <c r="Z45" s="72"/>
      <c r="AA45" s="16">
        <v>380</v>
      </c>
      <c r="AB45" s="16">
        <v>10</v>
      </c>
      <c r="AC45" s="118"/>
      <c r="AD45" s="221">
        <f t="shared" si="10"/>
        <v>0</v>
      </c>
      <c r="AE45" s="222">
        <f t="shared" si="1"/>
        <v>0</v>
      </c>
      <c r="AF45" s="58"/>
      <c r="AG45" s="58"/>
    </row>
    <row r="46" spans="1:35" s="59" customFormat="1" ht="139.5" customHeight="1">
      <c r="A46" s="141">
        <v>34</v>
      </c>
      <c r="B46" s="88" t="s">
        <v>84</v>
      </c>
      <c r="C46" s="89" t="s">
        <v>178</v>
      </c>
      <c r="D46" s="89" t="s">
        <v>83</v>
      </c>
      <c r="E46" s="74" t="s">
        <v>74</v>
      </c>
      <c r="F46" s="54" t="s">
        <v>75</v>
      </c>
      <c r="G46" s="74" t="s">
        <v>76</v>
      </c>
      <c r="H46" s="74" t="s">
        <v>77</v>
      </c>
      <c r="I46" s="56">
        <v>19060.077000000001</v>
      </c>
      <c r="J46" s="56">
        <v>19060.077000000001</v>
      </c>
      <c r="K46" s="56">
        <v>19060.077000000001</v>
      </c>
      <c r="L46" s="56">
        <v>17154.069299999999</v>
      </c>
      <c r="M46" s="56">
        <v>1906.008</v>
      </c>
      <c r="N46" s="137"/>
      <c r="O46" s="56"/>
      <c r="P46" s="85" t="s">
        <v>78</v>
      </c>
      <c r="Q46" s="126" t="s">
        <v>285</v>
      </c>
      <c r="R46" s="90" t="s">
        <v>79</v>
      </c>
      <c r="S46" s="90" t="s">
        <v>174</v>
      </c>
      <c r="T46" s="126" t="s">
        <v>68</v>
      </c>
      <c r="U46" s="91"/>
      <c r="V46" s="87" t="s">
        <v>80</v>
      </c>
      <c r="W46" s="92" t="s">
        <v>68</v>
      </c>
      <c r="X46" s="62"/>
      <c r="Y46" s="92" t="s">
        <v>68</v>
      </c>
      <c r="Z46" s="62"/>
      <c r="AA46" s="92" t="s">
        <v>81</v>
      </c>
      <c r="AB46" s="92">
        <v>80</v>
      </c>
      <c r="AC46" s="74"/>
      <c r="AD46" s="221">
        <f t="shared" si="10"/>
        <v>0</v>
      </c>
      <c r="AE46" s="222">
        <f t="shared" si="1"/>
        <v>-2.9999999810570444E-4</v>
      </c>
      <c r="AF46" s="58"/>
      <c r="AG46" s="58"/>
    </row>
    <row r="47" spans="1:35" s="59" customFormat="1" ht="186" customHeight="1">
      <c r="A47" s="141">
        <v>35</v>
      </c>
      <c r="B47" s="116" t="s">
        <v>177</v>
      </c>
      <c r="C47" s="53" t="s">
        <v>109</v>
      </c>
      <c r="D47" s="89" t="s">
        <v>130</v>
      </c>
      <c r="E47" s="54" t="s">
        <v>132</v>
      </c>
      <c r="F47" s="55" t="s">
        <v>133</v>
      </c>
      <c r="G47" s="115" t="s">
        <v>89</v>
      </c>
      <c r="H47" s="118" t="s">
        <v>113</v>
      </c>
      <c r="I47" s="56">
        <v>56121.341</v>
      </c>
      <c r="J47" s="56">
        <v>40253.366999999998</v>
      </c>
      <c r="K47" s="56">
        <v>40253.366999999998</v>
      </c>
      <c r="L47" s="56">
        <v>36228.03</v>
      </c>
      <c r="M47" s="56">
        <v>4025.337</v>
      </c>
      <c r="N47" s="137"/>
      <c r="O47" s="117"/>
      <c r="P47" s="85" t="s">
        <v>35</v>
      </c>
      <c r="Q47" s="54" t="s">
        <v>48</v>
      </c>
      <c r="R47" s="54" t="s">
        <v>135</v>
      </c>
      <c r="S47" s="90" t="s">
        <v>174</v>
      </c>
      <c r="T47" s="126" t="s">
        <v>68</v>
      </c>
      <c r="U47" s="90"/>
      <c r="V47" s="87" t="s">
        <v>134</v>
      </c>
      <c r="W47" s="92" t="s">
        <v>68</v>
      </c>
      <c r="X47" s="62"/>
      <c r="Y47" s="92" t="s">
        <v>68</v>
      </c>
      <c r="Z47" s="62"/>
      <c r="AA47" s="16">
        <v>250</v>
      </c>
      <c r="AB47" s="16">
        <v>50</v>
      </c>
      <c r="AC47" s="108"/>
      <c r="AD47" s="221">
        <f t="shared" si="10"/>
        <v>0</v>
      </c>
      <c r="AE47" s="222">
        <f t="shared" si="1"/>
        <v>0</v>
      </c>
      <c r="AF47" s="58"/>
      <c r="AG47" s="58"/>
    </row>
    <row r="48" spans="1:35" s="98" customFormat="1" ht="124.5" customHeight="1">
      <c r="A48" s="141">
        <v>36</v>
      </c>
      <c r="B48" s="99" t="s">
        <v>101</v>
      </c>
      <c r="C48" s="46" t="s">
        <v>102</v>
      </c>
      <c r="D48" s="89" t="s">
        <v>61</v>
      </c>
      <c r="E48" s="20" t="s">
        <v>103</v>
      </c>
      <c r="F48" s="47" t="s">
        <v>104</v>
      </c>
      <c r="G48" s="115" t="s">
        <v>96</v>
      </c>
      <c r="H48" s="93" t="s">
        <v>90</v>
      </c>
      <c r="I48" s="94">
        <v>106695.694</v>
      </c>
      <c r="J48" s="94">
        <v>73605.456999999995</v>
      </c>
      <c r="K48" s="94">
        <v>73605.456999999995</v>
      </c>
      <c r="L48" s="94">
        <v>66244.907000000007</v>
      </c>
      <c r="M48" s="94">
        <v>7360.55</v>
      </c>
      <c r="N48" s="137"/>
      <c r="O48" s="95"/>
      <c r="P48" s="96" t="s">
        <v>35</v>
      </c>
      <c r="Q48" s="20" t="s">
        <v>48</v>
      </c>
      <c r="R48" s="54" t="s">
        <v>105</v>
      </c>
      <c r="S48" s="90" t="s">
        <v>174</v>
      </c>
      <c r="T48" s="126" t="s">
        <v>68</v>
      </c>
      <c r="U48" s="45"/>
      <c r="V48" s="73" t="s">
        <v>106</v>
      </c>
      <c r="W48" s="92" t="s">
        <v>68</v>
      </c>
      <c r="X48" s="62"/>
      <c r="Y48" s="92" t="s">
        <v>68</v>
      </c>
      <c r="Z48" s="16"/>
      <c r="AA48" s="16" t="s">
        <v>107</v>
      </c>
      <c r="AB48" s="16" t="s">
        <v>108</v>
      </c>
      <c r="AC48" s="11"/>
      <c r="AD48" s="221">
        <f t="shared" si="10"/>
        <v>0</v>
      </c>
      <c r="AE48" s="222">
        <f t="shared" si="1"/>
        <v>-1.1823431123048067E-11</v>
      </c>
      <c r="AF48" s="97"/>
      <c r="AG48" s="97"/>
    </row>
    <row r="49" spans="1:33" s="59" customFormat="1" ht="143.25" customHeight="1">
      <c r="A49" s="141">
        <v>37</v>
      </c>
      <c r="B49" s="106" t="s">
        <v>137</v>
      </c>
      <c r="C49" s="89" t="s">
        <v>109</v>
      </c>
      <c r="D49" s="89" t="s">
        <v>110</v>
      </c>
      <c r="E49" s="55" t="s">
        <v>111</v>
      </c>
      <c r="F49" s="55" t="s">
        <v>112</v>
      </c>
      <c r="G49" s="115" t="s">
        <v>96</v>
      </c>
      <c r="H49" s="105" t="s">
        <v>113</v>
      </c>
      <c r="I49" s="94">
        <v>127223.15</v>
      </c>
      <c r="J49" s="94">
        <v>116317.594</v>
      </c>
      <c r="K49" s="94">
        <v>116317.594</v>
      </c>
      <c r="L49" s="94">
        <v>104685.834</v>
      </c>
      <c r="M49" s="94">
        <v>11631.76</v>
      </c>
      <c r="N49" s="137"/>
      <c r="O49" s="114"/>
      <c r="P49" s="85" t="s">
        <v>35</v>
      </c>
      <c r="Q49" s="54" t="s">
        <v>48</v>
      </c>
      <c r="R49" s="54" t="s">
        <v>115</v>
      </c>
      <c r="S49" s="90" t="s">
        <v>174</v>
      </c>
      <c r="T49" s="126" t="s">
        <v>68</v>
      </c>
      <c r="U49" s="86"/>
      <c r="V49" s="87" t="s">
        <v>114</v>
      </c>
      <c r="W49" s="92" t="s">
        <v>68</v>
      </c>
      <c r="X49" s="62"/>
      <c r="Y49" s="92" t="s">
        <v>68</v>
      </c>
      <c r="Z49" s="62"/>
      <c r="AA49" s="16">
        <v>260</v>
      </c>
      <c r="AB49" s="16">
        <v>8</v>
      </c>
      <c r="AC49" s="11"/>
      <c r="AD49" s="221">
        <f t="shared" si="10"/>
        <v>0</v>
      </c>
      <c r="AE49" s="222">
        <f t="shared" si="1"/>
        <v>0</v>
      </c>
      <c r="AF49" s="58"/>
      <c r="AG49" s="58"/>
    </row>
    <row r="50" spans="1:33" s="98" customFormat="1" ht="138" customHeight="1">
      <c r="A50" s="141">
        <v>38</v>
      </c>
      <c r="B50" s="49" t="s">
        <v>85</v>
      </c>
      <c r="C50" s="46" t="s">
        <v>86</v>
      </c>
      <c r="D50" s="89" t="s">
        <v>87</v>
      </c>
      <c r="E50" s="20">
        <v>2023</v>
      </c>
      <c r="F50" s="47" t="s">
        <v>88</v>
      </c>
      <c r="G50" s="115" t="s">
        <v>89</v>
      </c>
      <c r="H50" s="93" t="s">
        <v>90</v>
      </c>
      <c r="I50" s="94">
        <v>12560.321</v>
      </c>
      <c r="J50" s="94">
        <v>12462.471</v>
      </c>
      <c r="K50" s="94">
        <v>12462.471</v>
      </c>
      <c r="L50" s="94">
        <f>J50-M50</f>
        <v>11216.171</v>
      </c>
      <c r="M50" s="94">
        <v>1246.3</v>
      </c>
      <c r="N50" s="137"/>
      <c r="O50" s="114"/>
      <c r="P50" s="96" t="s">
        <v>35</v>
      </c>
      <c r="Q50" s="54" t="s">
        <v>48</v>
      </c>
      <c r="R50" s="54" t="s">
        <v>91</v>
      </c>
      <c r="S50" s="90" t="s">
        <v>174</v>
      </c>
      <c r="T50" s="126" t="s">
        <v>68</v>
      </c>
      <c r="U50" s="45"/>
      <c r="V50" s="73" t="s">
        <v>92</v>
      </c>
      <c r="W50" s="92" t="s">
        <v>68</v>
      </c>
      <c r="X50" s="62"/>
      <c r="Y50" s="92" t="s">
        <v>68</v>
      </c>
      <c r="Z50" s="16"/>
      <c r="AA50" s="16">
        <v>300</v>
      </c>
      <c r="AB50" s="16">
        <v>15</v>
      </c>
      <c r="AC50" s="11"/>
      <c r="AD50" s="221">
        <f t="shared" si="10"/>
        <v>0</v>
      </c>
      <c r="AE50" s="222">
        <f t="shared" si="1"/>
        <v>0</v>
      </c>
      <c r="AF50" s="97"/>
      <c r="AG50" s="97"/>
    </row>
    <row r="51" spans="1:33" s="59" customFormat="1" ht="164.25" customHeight="1">
      <c r="A51" s="141">
        <v>39</v>
      </c>
      <c r="B51" s="106" t="s">
        <v>116</v>
      </c>
      <c r="C51" s="53" t="s">
        <v>117</v>
      </c>
      <c r="D51" s="89" t="s">
        <v>118</v>
      </c>
      <c r="E51" s="54">
        <v>2023</v>
      </c>
      <c r="F51" s="55" t="s">
        <v>119</v>
      </c>
      <c r="G51" s="115" t="s">
        <v>89</v>
      </c>
      <c r="H51" s="105" t="s">
        <v>113</v>
      </c>
      <c r="I51" s="56">
        <v>28878.328000000001</v>
      </c>
      <c r="J51" s="56">
        <v>28605.228999999999</v>
      </c>
      <c r="K51" s="56">
        <v>28605.228999999999</v>
      </c>
      <c r="L51" s="56">
        <v>25744.705999999998</v>
      </c>
      <c r="M51" s="56">
        <v>2860.5230000000001</v>
      </c>
      <c r="N51" s="137"/>
      <c r="O51" s="114"/>
      <c r="P51" s="85" t="s">
        <v>35</v>
      </c>
      <c r="Q51" s="54" t="s">
        <v>48</v>
      </c>
      <c r="R51" s="54" t="s">
        <v>366</v>
      </c>
      <c r="S51" s="90" t="s">
        <v>174</v>
      </c>
      <c r="T51" s="126" t="s">
        <v>68</v>
      </c>
      <c r="U51" s="86"/>
      <c r="V51" s="87" t="s">
        <v>120</v>
      </c>
      <c r="W51" s="92" t="s">
        <v>68</v>
      </c>
      <c r="X51" s="62"/>
      <c r="Y51" s="92" t="s">
        <v>68</v>
      </c>
      <c r="Z51" s="62"/>
      <c r="AA51" s="16">
        <v>286</v>
      </c>
      <c r="AB51" s="16">
        <v>22</v>
      </c>
      <c r="AC51" s="11"/>
      <c r="AD51" s="221">
        <f t="shared" si="10"/>
        <v>0</v>
      </c>
      <c r="AE51" s="222">
        <f t="shared" si="1"/>
        <v>0</v>
      </c>
      <c r="AF51" s="58"/>
      <c r="AG51" s="58"/>
    </row>
    <row r="52" spans="1:33" s="59" customFormat="1" ht="140.25" customHeight="1">
      <c r="A52" s="141">
        <v>40</v>
      </c>
      <c r="B52" s="106" t="s">
        <v>138</v>
      </c>
      <c r="C52" s="89" t="s">
        <v>121</v>
      </c>
      <c r="D52" s="89" t="s">
        <v>122</v>
      </c>
      <c r="E52" s="54" t="s">
        <v>123</v>
      </c>
      <c r="F52" s="55" t="s">
        <v>124</v>
      </c>
      <c r="G52" s="115" t="s">
        <v>96</v>
      </c>
      <c r="H52" s="105" t="s">
        <v>113</v>
      </c>
      <c r="I52" s="56">
        <v>60348.9</v>
      </c>
      <c r="J52" s="56">
        <v>31689.163</v>
      </c>
      <c r="K52" s="56">
        <f>L52+M52</f>
        <v>31689.163</v>
      </c>
      <c r="L52" s="56">
        <v>28520.245999999999</v>
      </c>
      <c r="M52" s="56">
        <v>3168.9169999999999</v>
      </c>
      <c r="N52" s="137"/>
      <c r="O52" s="114"/>
      <c r="P52" s="85" t="s">
        <v>35</v>
      </c>
      <c r="Q52" s="54" t="s">
        <v>48</v>
      </c>
      <c r="R52" s="54" t="s">
        <v>126</v>
      </c>
      <c r="S52" s="90" t="s">
        <v>174</v>
      </c>
      <c r="T52" s="126" t="s">
        <v>68</v>
      </c>
      <c r="U52" s="86"/>
      <c r="V52" s="87" t="s">
        <v>125</v>
      </c>
      <c r="W52" s="92" t="s">
        <v>68</v>
      </c>
      <c r="X52" s="62"/>
      <c r="Y52" s="92" t="s">
        <v>68</v>
      </c>
      <c r="Z52" s="62"/>
      <c r="AA52" s="16">
        <v>92</v>
      </c>
      <c r="AB52" s="16">
        <v>4</v>
      </c>
      <c r="AC52" s="11"/>
      <c r="AD52" s="221">
        <f t="shared" si="10"/>
        <v>0</v>
      </c>
      <c r="AE52" s="222">
        <f t="shared" si="1"/>
        <v>0</v>
      </c>
      <c r="AF52" s="58"/>
      <c r="AG52" s="58"/>
    </row>
    <row r="53" spans="1:33" s="59" customFormat="1" ht="146.25" customHeight="1">
      <c r="A53" s="141">
        <v>41</v>
      </c>
      <c r="B53" s="49" t="s">
        <v>186</v>
      </c>
      <c r="C53" s="46" t="s">
        <v>41</v>
      </c>
      <c r="D53" s="89" t="s">
        <v>42</v>
      </c>
      <c r="E53" s="20">
        <v>2023</v>
      </c>
      <c r="F53" s="47" t="s">
        <v>50</v>
      </c>
      <c r="G53" s="118" t="s">
        <v>44</v>
      </c>
      <c r="H53" s="48" t="s">
        <v>47</v>
      </c>
      <c r="I53" s="56">
        <v>38698.749000000003</v>
      </c>
      <c r="J53" s="56">
        <v>38698.749000000003</v>
      </c>
      <c r="K53" s="56">
        <v>38698.749000000003</v>
      </c>
      <c r="L53" s="56">
        <f>J53-M53</f>
        <v>34828.874000000003</v>
      </c>
      <c r="M53" s="56">
        <v>3869.875</v>
      </c>
      <c r="N53" s="137"/>
      <c r="O53" s="208"/>
      <c r="P53" s="69" t="s">
        <v>35</v>
      </c>
      <c r="Q53" s="54" t="s">
        <v>48</v>
      </c>
      <c r="R53" s="20" t="s">
        <v>58</v>
      </c>
      <c r="S53" s="90" t="s">
        <v>174</v>
      </c>
      <c r="T53" s="126" t="s">
        <v>68</v>
      </c>
      <c r="U53" s="70"/>
      <c r="V53" s="65" t="s">
        <v>45</v>
      </c>
      <c r="W53" s="92" t="s">
        <v>68</v>
      </c>
      <c r="X53" s="62"/>
      <c r="Y53" s="92" t="s">
        <v>68</v>
      </c>
      <c r="Z53" s="60"/>
      <c r="AA53" s="16" t="s">
        <v>140</v>
      </c>
      <c r="AB53" s="16" t="s">
        <v>141</v>
      </c>
      <c r="AC53" s="61"/>
      <c r="AD53" s="221">
        <f t="shared" si="10"/>
        <v>0</v>
      </c>
      <c r="AE53" s="222">
        <f t="shared" si="1"/>
        <v>0</v>
      </c>
      <c r="AF53" s="58"/>
      <c r="AG53" s="58"/>
    </row>
    <row r="54" spans="1:33" s="59" customFormat="1" ht="136.5" customHeight="1">
      <c r="A54" s="141">
        <v>42</v>
      </c>
      <c r="B54" s="49" t="s">
        <v>187</v>
      </c>
      <c r="C54" s="53" t="s">
        <v>41</v>
      </c>
      <c r="D54" s="89" t="s">
        <v>42</v>
      </c>
      <c r="E54" s="54">
        <v>2023</v>
      </c>
      <c r="F54" s="55" t="s">
        <v>51</v>
      </c>
      <c r="G54" s="118" t="s">
        <v>44</v>
      </c>
      <c r="H54" s="14" t="s">
        <v>47</v>
      </c>
      <c r="I54" s="56">
        <v>5491.9880000000003</v>
      </c>
      <c r="J54" s="56">
        <v>5475.6409999999996</v>
      </c>
      <c r="K54" s="56">
        <v>5475.6409999999996</v>
      </c>
      <c r="L54" s="56">
        <f>K54-M54</f>
        <v>4928.0759999999991</v>
      </c>
      <c r="M54" s="56">
        <v>547.56500000000005</v>
      </c>
      <c r="N54" s="137"/>
      <c r="O54" s="207"/>
      <c r="P54" s="71" t="s">
        <v>35</v>
      </c>
      <c r="Q54" s="54" t="s">
        <v>48</v>
      </c>
      <c r="R54" s="54" t="s">
        <v>59</v>
      </c>
      <c r="S54" s="90" t="s">
        <v>174</v>
      </c>
      <c r="T54" s="126" t="s">
        <v>68</v>
      </c>
      <c r="U54" s="45"/>
      <c r="V54" s="73" t="s">
        <v>52</v>
      </c>
      <c r="W54" s="92" t="s">
        <v>68</v>
      </c>
      <c r="X54" s="62"/>
      <c r="Y54" s="92" t="s">
        <v>68</v>
      </c>
      <c r="Z54" s="62"/>
      <c r="AA54" s="16" t="s">
        <v>140</v>
      </c>
      <c r="AB54" s="16" t="s">
        <v>141</v>
      </c>
      <c r="AC54" s="11"/>
      <c r="AD54" s="221">
        <f t="shared" si="10"/>
        <v>0</v>
      </c>
      <c r="AE54" s="222">
        <f t="shared" si="1"/>
        <v>0</v>
      </c>
      <c r="AF54" s="58"/>
      <c r="AG54" s="58"/>
    </row>
    <row r="55" spans="1:33" s="84" customFormat="1" ht="139.5" customHeight="1">
      <c r="A55" s="141">
        <v>43</v>
      </c>
      <c r="B55" s="75" t="s">
        <v>60</v>
      </c>
      <c r="C55" s="76" t="s">
        <v>102</v>
      </c>
      <c r="D55" s="89" t="s">
        <v>61</v>
      </c>
      <c r="E55" s="77">
        <v>2023</v>
      </c>
      <c r="F55" s="78" t="s">
        <v>62</v>
      </c>
      <c r="G55" s="118" t="s">
        <v>143</v>
      </c>
      <c r="H55" s="77" t="s">
        <v>63</v>
      </c>
      <c r="I55" s="56">
        <v>16919.388999999999</v>
      </c>
      <c r="J55" s="56">
        <v>16919.388999999999</v>
      </c>
      <c r="K55" s="56">
        <v>16919.388999999999</v>
      </c>
      <c r="L55" s="56">
        <f t="shared" ref="L55:L56" si="11">K55-M55</f>
        <v>15227.449999999999</v>
      </c>
      <c r="M55" s="56">
        <v>1691.9390000000001</v>
      </c>
      <c r="N55" s="137"/>
      <c r="O55" s="56" t="s">
        <v>64</v>
      </c>
      <c r="P55" s="79" t="s">
        <v>35</v>
      </c>
      <c r="Q55" s="80" t="s">
        <v>65</v>
      </c>
      <c r="R55" s="81" t="s">
        <v>66</v>
      </c>
      <c r="S55" s="90" t="s">
        <v>174</v>
      </c>
      <c r="T55" s="126" t="s">
        <v>68</v>
      </c>
      <c r="U55" s="82" t="s">
        <v>64</v>
      </c>
      <c r="V55" s="77" t="s">
        <v>69</v>
      </c>
      <c r="W55" s="92" t="s">
        <v>68</v>
      </c>
      <c r="X55" s="62"/>
      <c r="Y55" s="92" t="s">
        <v>68</v>
      </c>
      <c r="Z55" s="77" t="s">
        <v>64</v>
      </c>
      <c r="AA55" s="77">
        <v>150000</v>
      </c>
      <c r="AB55" s="77">
        <v>10000</v>
      </c>
      <c r="AC55" s="77"/>
      <c r="AD55" s="221">
        <f t="shared" si="10"/>
        <v>0</v>
      </c>
      <c r="AE55" s="222">
        <f t="shared" si="1"/>
        <v>0</v>
      </c>
      <c r="AF55" s="83"/>
      <c r="AG55" s="83"/>
    </row>
    <row r="56" spans="1:33" customFormat="1" ht="181.5" customHeight="1">
      <c r="A56" s="141">
        <v>44</v>
      </c>
      <c r="B56" s="75" t="s">
        <v>70</v>
      </c>
      <c r="C56" s="76" t="s">
        <v>102</v>
      </c>
      <c r="D56" s="89" t="s">
        <v>61</v>
      </c>
      <c r="E56" s="77">
        <v>2023</v>
      </c>
      <c r="F56" s="77" t="s">
        <v>71</v>
      </c>
      <c r="G56" s="118" t="s">
        <v>143</v>
      </c>
      <c r="H56" s="77" t="s">
        <v>63</v>
      </c>
      <c r="I56" s="56">
        <v>3800.1030000000001</v>
      </c>
      <c r="J56" s="56">
        <v>3800.1030000000001</v>
      </c>
      <c r="K56" s="56">
        <v>3800.1030000000001</v>
      </c>
      <c r="L56" s="56">
        <f t="shared" si="11"/>
        <v>3420.0920000000001</v>
      </c>
      <c r="M56" s="56">
        <v>380.01100000000002</v>
      </c>
      <c r="N56" s="137"/>
      <c r="O56" s="56" t="s">
        <v>64</v>
      </c>
      <c r="P56" s="79" t="s">
        <v>35</v>
      </c>
      <c r="Q56" s="54" t="s">
        <v>48</v>
      </c>
      <c r="R56" s="81" t="s">
        <v>66</v>
      </c>
      <c r="S56" s="90" t="s">
        <v>174</v>
      </c>
      <c r="T56" s="126" t="s">
        <v>68</v>
      </c>
      <c r="U56" s="82" t="s">
        <v>64</v>
      </c>
      <c r="V56" s="77" t="s">
        <v>72</v>
      </c>
      <c r="W56" s="92" t="s">
        <v>68</v>
      </c>
      <c r="X56" s="62"/>
      <c r="Y56" s="92" t="s">
        <v>68</v>
      </c>
      <c r="Z56" s="77" t="s">
        <v>64</v>
      </c>
      <c r="AA56" s="77">
        <v>800</v>
      </c>
      <c r="AB56" s="77">
        <v>80</v>
      </c>
      <c r="AC56" s="77"/>
      <c r="AD56" s="221">
        <f t="shared" si="10"/>
        <v>0</v>
      </c>
      <c r="AE56" s="222">
        <f t="shared" si="1"/>
        <v>0</v>
      </c>
      <c r="AF56" s="83"/>
      <c r="AG56" s="83"/>
    </row>
    <row r="57" spans="1:33" s="59" customFormat="1" ht="190.5" customHeight="1">
      <c r="A57" s="141">
        <v>45</v>
      </c>
      <c r="B57" s="75" t="s">
        <v>139</v>
      </c>
      <c r="C57" s="53" t="s">
        <v>41</v>
      </c>
      <c r="D57" s="89" t="s">
        <v>82</v>
      </c>
      <c r="E57" s="54">
        <v>2023</v>
      </c>
      <c r="F57" s="55" t="s">
        <v>54</v>
      </c>
      <c r="G57" s="118" t="s">
        <v>44</v>
      </c>
      <c r="H57" s="14" t="s">
        <v>47</v>
      </c>
      <c r="I57" s="56">
        <v>20667.006000000001</v>
      </c>
      <c r="J57" s="56">
        <v>20647.777999999998</v>
      </c>
      <c r="K57" s="56">
        <v>20647.777999999998</v>
      </c>
      <c r="L57" s="56">
        <v>18581.078000000001</v>
      </c>
      <c r="M57" s="56">
        <v>2066.6999999999998</v>
      </c>
      <c r="N57" s="137"/>
      <c r="O57" s="56"/>
      <c r="P57" s="85" t="s">
        <v>35</v>
      </c>
      <c r="Q57" s="63" t="s">
        <v>73</v>
      </c>
      <c r="R57" s="81" t="s">
        <v>55</v>
      </c>
      <c r="S57" s="90" t="s">
        <v>174</v>
      </c>
      <c r="T57" s="126" t="s">
        <v>68</v>
      </c>
      <c r="U57" s="86"/>
      <c r="V57" s="87" t="s">
        <v>56</v>
      </c>
      <c r="W57" s="92" t="s">
        <v>68</v>
      </c>
      <c r="X57" s="62"/>
      <c r="Y57" s="92" t="s">
        <v>68</v>
      </c>
      <c r="Z57" s="62"/>
      <c r="AA57" s="16" t="s">
        <v>142</v>
      </c>
      <c r="AB57" s="16" t="s">
        <v>141</v>
      </c>
      <c r="AC57" s="11"/>
      <c r="AD57" s="221">
        <f t="shared" si="10"/>
        <v>0</v>
      </c>
      <c r="AE57" s="222">
        <f t="shared" si="1"/>
        <v>0</v>
      </c>
      <c r="AF57" s="58"/>
      <c r="AG57" s="58"/>
    </row>
    <row r="58" spans="1:33" s="98" customFormat="1" ht="220.5">
      <c r="A58" s="141">
        <v>46</v>
      </c>
      <c r="B58" s="119" t="s">
        <v>354</v>
      </c>
      <c r="C58" s="209" t="s">
        <v>355</v>
      </c>
      <c r="D58" s="210" t="s">
        <v>356</v>
      </c>
      <c r="E58" s="211" t="s">
        <v>357</v>
      </c>
      <c r="F58" s="212" t="s">
        <v>358</v>
      </c>
      <c r="G58" s="213" t="s">
        <v>89</v>
      </c>
      <c r="H58" s="211" t="s">
        <v>90</v>
      </c>
      <c r="I58" s="214">
        <v>22752.878000000001</v>
      </c>
      <c r="J58" s="214">
        <v>4569.2629999999999</v>
      </c>
      <c r="K58" s="214">
        <v>4569.2629999999999</v>
      </c>
      <c r="L58" s="215">
        <f>J58-M58</f>
        <v>4112.2629999999999</v>
      </c>
      <c r="M58" s="216">
        <v>457</v>
      </c>
      <c r="N58" s="217"/>
      <c r="O58" s="95"/>
      <c r="P58" s="96" t="s">
        <v>35</v>
      </c>
      <c r="Q58" s="63" t="s">
        <v>359</v>
      </c>
      <c r="R58" s="20" t="s">
        <v>360</v>
      </c>
      <c r="S58" s="86" t="s">
        <v>361</v>
      </c>
      <c r="T58" s="45" t="s">
        <v>68</v>
      </c>
      <c r="U58" s="45"/>
      <c r="V58" s="73" t="s">
        <v>362</v>
      </c>
      <c r="W58" s="92" t="s">
        <v>68</v>
      </c>
      <c r="X58" s="62"/>
      <c r="Y58" s="92" t="s">
        <v>68</v>
      </c>
      <c r="Z58" s="16"/>
      <c r="AA58" s="16" t="s">
        <v>142</v>
      </c>
      <c r="AB58" s="16" t="s">
        <v>152</v>
      </c>
      <c r="AC58" s="11"/>
      <c r="AD58" s="221">
        <f t="shared" si="10"/>
        <v>0</v>
      </c>
      <c r="AE58" s="222">
        <f t="shared" si="1"/>
        <v>0</v>
      </c>
      <c r="AF58" s="97"/>
      <c r="AG58" s="97"/>
    </row>
    <row r="59" spans="1:33" s="98" customFormat="1" ht="132.75" customHeight="1">
      <c r="A59" s="141">
        <v>47</v>
      </c>
      <c r="B59" s="119" t="s">
        <v>93</v>
      </c>
      <c r="C59" s="100" t="s">
        <v>53</v>
      </c>
      <c r="D59" s="89" t="s">
        <v>82</v>
      </c>
      <c r="E59" s="101" t="s">
        <v>94</v>
      </c>
      <c r="F59" s="102" t="s">
        <v>95</v>
      </c>
      <c r="G59" s="118" t="s">
        <v>96</v>
      </c>
      <c r="H59" s="14" t="s">
        <v>90</v>
      </c>
      <c r="I59" s="103">
        <v>8843.1849999999995</v>
      </c>
      <c r="J59" s="103">
        <v>3334.5419999999999</v>
      </c>
      <c r="K59" s="103">
        <v>3334.5419999999999</v>
      </c>
      <c r="L59" s="104">
        <f>K59-M59</f>
        <v>3001.0879999999997</v>
      </c>
      <c r="M59" s="104">
        <v>333.45400000000001</v>
      </c>
      <c r="N59" s="137"/>
      <c r="O59" s="95"/>
      <c r="P59" s="96" t="s">
        <v>35</v>
      </c>
      <c r="Q59" s="54" t="s">
        <v>48</v>
      </c>
      <c r="R59" s="63" t="s">
        <v>97</v>
      </c>
      <c r="S59" s="90" t="s">
        <v>174</v>
      </c>
      <c r="T59" s="126" t="s">
        <v>68</v>
      </c>
      <c r="U59" s="45"/>
      <c r="V59" s="73" t="s">
        <v>98</v>
      </c>
      <c r="W59" s="92" t="s">
        <v>68</v>
      </c>
      <c r="X59" s="62"/>
      <c r="Y59" s="92" t="s">
        <v>68</v>
      </c>
      <c r="Z59" s="16"/>
      <c r="AA59" s="16" t="s">
        <v>99</v>
      </c>
      <c r="AB59" s="16" t="s">
        <v>100</v>
      </c>
      <c r="AC59" s="11"/>
      <c r="AD59" s="221">
        <f t="shared" si="10"/>
        <v>0</v>
      </c>
      <c r="AE59" s="222">
        <f t="shared" si="1"/>
        <v>0</v>
      </c>
      <c r="AF59" s="97"/>
      <c r="AG59" s="97"/>
    </row>
    <row r="60" spans="1:33" s="59" customFormat="1" ht="158.25" customHeight="1">
      <c r="A60" s="141">
        <v>48</v>
      </c>
      <c r="B60" s="99" t="s">
        <v>129</v>
      </c>
      <c r="C60" s="53" t="s">
        <v>41</v>
      </c>
      <c r="D60" s="89" t="s">
        <v>130</v>
      </c>
      <c r="E60" s="54">
        <v>2023</v>
      </c>
      <c r="F60" s="55" t="s">
        <v>127</v>
      </c>
      <c r="G60" s="118" t="s">
        <v>44</v>
      </c>
      <c r="H60" s="14" t="s">
        <v>47</v>
      </c>
      <c r="I60" s="56">
        <v>9842.0930000000008</v>
      </c>
      <c r="J60" s="56">
        <v>9842.0930000000008</v>
      </c>
      <c r="K60" s="56">
        <v>9842.0930000000008</v>
      </c>
      <c r="L60" s="56">
        <v>8857.884</v>
      </c>
      <c r="M60" s="56">
        <v>984.20899999999995</v>
      </c>
      <c r="N60" s="137"/>
      <c r="O60" s="109"/>
      <c r="P60" s="110" t="s">
        <v>35</v>
      </c>
      <c r="Q60" s="54" t="s">
        <v>48</v>
      </c>
      <c r="R60" s="111" t="s">
        <v>131</v>
      </c>
      <c r="S60" s="90" t="s">
        <v>174</v>
      </c>
      <c r="T60" s="126" t="s">
        <v>68</v>
      </c>
      <c r="U60" s="86"/>
      <c r="V60" s="113" t="s">
        <v>128</v>
      </c>
      <c r="W60" s="92" t="s">
        <v>68</v>
      </c>
      <c r="X60" s="62"/>
      <c r="Y60" s="92" t="s">
        <v>68</v>
      </c>
      <c r="Z60" s="62"/>
      <c r="AA60" s="16" t="s">
        <v>151</v>
      </c>
      <c r="AB60" s="16" t="s">
        <v>152</v>
      </c>
      <c r="AC60" s="11"/>
      <c r="AD60" s="221">
        <f t="shared" si="10"/>
        <v>0</v>
      </c>
      <c r="AE60" s="222">
        <f t="shared" si="1"/>
        <v>0</v>
      </c>
      <c r="AF60" s="58"/>
      <c r="AG60" s="58"/>
    </row>
    <row r="61" spans="1:33" s="59" customFormat="1" ht="135.75" customHeight="1">
      <c r="A61" s="141">
        <v>49</v>
      </c>
      <c r="B61" s="119" t="s">
        <v>363</v>
      </c>
      <c r="C61" s="53" t="s">
        <v>41</v>
      </c>
      <c r="D61" s="89" t="s">
        <v>144</v>
      </c>
      <c r="E61" s="54">
        <v>2023</v>
      </c>
      <c r="F61" s="55" t="s">
        <v>145</v>
      </c>
      <c r="G61" s="118" t="s">
        <v>44</v>
      </c>
      <c r="H61" s="14" t="s">
        <v>47</v>
      </c>
      <c r="I61" s="56">
        <v>3187.1979999999999</v>
      </c>
      <c r="J61" s="56">
        <v>3178.2979999999998</v>
      </c>
      <c r="K61" s="56">
        <f>L61+M61</f>
        <v>3178.2979999999998</v>
      </c>
      <c r="L61" s="56">
        <v>2860.4679999999998</v>
      </c>
      <c r="M61" s="56">
        <v>317.83</v>
      </c>
      <c r="N61" s="137"/>
      <c r="O61" s="135"/>
      <c r="P61" s="85" t="s">
        <v>35</v>
      </c>
      <c r="Q61" s="54" t="s">
        <v>146</v>
      </c>
      <c r="R61" s="54" t="s">
        <v>147</v>
      </c>
      <c r="S61" s="90" t="s">
        <v>174</v>
      </c>
      <c r="T61" s="126" t="s">
        <v>68</v>
      </c>
      <c r="U61" s="86"/>
      <c r="V61" s="120" t="s">
        <v>148</v>
      </c>
      <c r="W61" s="92" t="s">
        <v>68</v>
      </c>
      <c r="X61" s="62"/>
      <c r="Y61" s="92" t="s">
        <v>68</v>
      </c>
      <c r="Z61" s="62"/>
      <c r="AA61" s="16" t="s">
        <v>153</v>
      </c>
      <c r="AB61" s="16" t="s">
        <v>154</v>
      </c>
      <c r="AC61" s="11"/>
      <c r="AD61" s="221">
        <f t="shared" si="10"/>
        <v>0</v>
      </c>
      <c r="AE61" s="222">
        <f t="shared" si="1"/>
        <v>0</v>
      </c>
      <c r="AF61" s="58"/>
      <c r="AG61" s="58"/>
    </row>
    <row r="62" spans="1:33" s="59" customFormat="1" ht="126.75" customHeight="1">
      <c r="A62" s="141">
        <v>50</v>
      </c>
      <c r="B62" s="119" t="s">
        <v>188</v>
      </c>
      <c r="C62" s="53" t="s">
        <v>41</v>
      </c>
      <c r="D62" s="89" t="s">
        <v>42</v>
      </c>
      <c r="E62" s="54">
        <v>2023</v>
      </c>
      <c r="F62" s="55" t="s">
        <v>149</v>
      </c>
      <c r="G62" s="118" t="s">
        <v>44</v>
      </c>
      <c r="H62" s="14" t="s">
        <v>47</v>
      </c>
      <c r="I62" s="56">
        <v>4439.4650000000001</v>
      </c>
      <c r="J62" s="56">
        <v>4439.4650000000001</v>
      </c>
      <c r="K62" s="56">
        <v>4439.4650000000001</v>
      </c>
      <c r="L62" s="56">
        <v>3995.518</v>
      </c>
      <c r="M62" s="56">
        <v>443.947</v>
      </c>
      <c r="N62" s="137"/>
      <c r="O62" s="107"/>
      <c r="P62" s="85" t="s">
        <v>35</v>
      </c>
      <c r="Q62" s="54" t="s">
        <v>48</v>
      </c>
      <c r="R62" s="111" t="s">
        <v>156</v>
      </c>
      <c r="S62" s="90" t="s">
        <v>174</v>
      </c>
      <c r="T62" s="126" t="s">
        <v>68</v>
      </c>
      <c r="U62" s="86"/>
      <c r="V62" s="120" t="s">
        <v>150</v>
      </c>
      <c r="W62" s="92" t="s">
        <v>68</v>
      </c>
      <c r="X62" s="62"/>
      <c r="Y62" s="92" t="s">
        <v>68</v>
      </c>
      <c r="Z62" s="62"/>
      <c r="AA62" s="16" t="s">
        <v>155</v>
      </c>
      <c r="AB62" s="16" t="s">
        <v>141</v>
      </c>
      <c r="AC62" s="11"/>
      <c r="AD62" s="221">
        <f t="shared" si="10"/>
        <v>0</v>
      </c>
      <c r="AE62" s="222">
        <f t="shared" si="1"/>
        <v>0</v>
      </c>
      <c r="AF62" s="58"/>
      <c r="AG62" s="58"/>
    </row>
    <row r="63" spans="1:33" s="59" customFormat="1" ht="153" customHeight="1">
      <c r="A63" s="141">
        <v>51</v>
      </c>
      <c r="B63" s="119" t="s">
        <v>182</v>
      </c>
      <c r="C63" s="53" t="s">
        <v>41</v>
      </c>
      <c r="D63" s="89" t="s">
        <v>42</v>
      </c>
      <c r="E63" s="54">
        <v>2023</v>
      </c>
      <c r="F63" s="55" t="s">
        <v>157</v>
      </c>
      <c r="G63" s="118" t="s">
        <v>44</v>
      </c>
      <c r="H63" s="118" t="s">
        <v>47</v>
      </c>
      <c r="I63" s="56">
        <v>47320.19</v>
      </c>
      <c r="J63" s="56">
        <v>47320.19</v>
      </c>
      <c r="K63" s="56">
        <v>47320.19</v>
      </c>
      <c r="L63" s="56">
        <v>42588.171000000002</v>
      </c>
      <c r="M63" s="56">
        <v>4732.0190000000002</v>
      </c>
      <c r="N63" s="137"/>
      <c r="O63" s="134"/>
      <c r="P63" s="85" t="s">
        <v>35</v>
      </c>
      <c r="Q63" s="54" t="s">
        <v>161</v>
      </c>
      <c r="R63" s="111" t="s">
        <v>162</v>
      </c>
      <c r="S63" s="90" t="s">
        <v>174</v>
      </c>
      <c r="T63" s="126" t="s">
        <v>68</v>
      </c>
      <c r="U63" s="86"/>
      <c r="V63" s="120" t="s">
        <v>158</v>
      </c>
      <c r="W63" s="92" t="s">
        <v>68</v>
      </c>
      <c r="X63" s="62"/>
      <c r="Y63" s="92" t="s">
        <v>68</v>
      </c>
      <c r="Z63" s="62"/>
      <c r="AA63" s="16" t="s">
        <v>176</v>
      </c>
      <c r="AB63" s="16" t="s">
        <v>100</v>
      </c>
      <c r="AC63" s="11"/>
      <c r="AD63" s="221">
        <f t="shared" si="10"/>
        <v>0</v>
      </c>
      <c r="AE63" s="222">
        <f t="shared" si="1"/>
        <v>0</v>
      </c>
      <c r="AF63" s="58"/>
      <c r="AG63" s="58"/>
    </row>
    <row r="64" spans="1:33" s="59" customFormat="1" ht="149.25" customHeight="1">
      <c r="A64" s="141">
        <v>52</v>
      </c>
      <c r="B64" s="68" t="s">
        <v>189</v>
      </c>
      <c r="C64" s="53" t="s">
        <v>41</v>
      </c>
      <c r="D64" s="89" t="s">
        <v>42</v>
      </c>
      <c r="E64" s="54">
        <v>2023</v>
      </c>
      <c r="F64" s="55" t="s">
        <v>184</v>
      </c>
      <c r="G64" s="14" t="s">
        <v>164</v>
      </c>
      <c r="H64" s="14" t="s">
        <v>47</v>
      </c>
      <c r="I64" s="56">
        <v>84207.664000000004</v>
      </c>
      <c r="J64" s="56">
        <v>84207.664000000004</v>
      </c>
      <c r="K64" s="56">
        <v>84207.664000000004</v>
      </c>
      <c r="L64" s="56">
        <v>75786.896999999997</v>
      </c>
      <c r="M64" s="56">
        <v>8420.7669999999998</v>
      </c>
      <c r="N64" s="137"/>
      <c r="O64" s="134"/>
      <c r="P64" s="110" t="s">
        <v>35</v>
      </c>
      <c r="Q64" s="54" t="s">
        <v>48</v>
      </c>
      <c r="R64" s="111" t="s">
        <v>367</v>
      </c>
      <c r="S64" s="90" t="s">
        <v>174</v>
      </c>
      <c r="T64" s="126" t="s">
        <v>68</v>
      </c>
      <c r="U64" s="112"/>
      <c r="V64" s="120" t="s">
        <v>159</v>
      </c>
      <c r="W64" s="92" t="s">
        <v>68</v>
      </c>
      <c r="X64" s="62"/>
      <c r="Y64" s="92" t="s">
        <v>68</v>
      </c>
      <c r="Z64" s="57"/>
      <c r="AA64" s="16" t="s">
        <v>140</v>
      </c>
      <c r="AB64" s="16" t="s">
        <v>141</v>
      </c>
      <c r="AC64" s="121"/>
      <c r="AD64" s="221">
        <f t="shared" si="10"/>
        <v>0</v>
      </c>
      <c r="AE64" s="222">
        <f t="shared" si="1"/>
        <v>0</v>
      </c>
      <c r="AF64" s="58"/>
      <c r="AG64" s="58"/>
    </row>
    <row r="65" spans="1:33" s="59" customFormat="1" ht="144" customHeight="1">
      <c r="A65" s="141">
        <v>53</v>
      </c>
      <c r="B65" s="68" t="s">
        <v>183</v>
      </c>
      <c r="C65" s="53" t="s">
        <v>41</v>
      </c>
      <c r="D65" s="89" t="s">
        <v>42</v>
      </c>
      <c r="E65" s="54">
        <v>2023</v>
      </c>
      <c r="F65" s="55" t="s">
        <v>185</v>
      </c>
      <c r="G65" s="14" t="s">
        <v>164</v>
      </c>
      <c r="H65" s="14" t="s">
        <v>47</v>
      </c>
      <c r="I65" s="56">
        <v>7194.8090000000002</v>
      </c>
      <c r="J65" s="56">
        <v>7194.8090000000002</v>
      </c>
      <c r="K65" s="56">
        <v>7194.8090000000002</v>
      </c>
      <c r="L65" s="56">
        <f>K65-M65</f>
        <v>6475.3280000000004</v>
      </c>
      <c r="M65" s="56">
        <v>719.48099999999999</v>
      </c>
      <c r="N65" s="137"/>
      <c r="O65" s="134"/>
      <c r="P65" s="110" t="s">
        <v>35</v>
      </c>
      <c r="Q65" s="54" t="s">
        <v>48</v>
      </c>
      <c r="R65" s="111" t="s">
        <v>163</v>
      </c>
      <c r="S65" s="90" t="s">
        <v>174</v>
      </c>
      <c r="T65" s="126" t="s">
        <v>68</v>
      </c>
      <c r="U65" s="112"/>
      <c r="V65" s="120" t="s">
        <v>160</v>
      </c>
      <c r="W65" s="92" t="s">
        <v>68</v>
      </c>
      <c r="X65" s="62"/>
      <c r="Y65" s="92" t="s">
        <v>68</v>
      </c>
      <c r="Z65" s="57"/>
      <c r="AA65" s="16" t="s">
        <v>140</v>
      </c>
      <c r="AB65" s="16" t="s">
        <v>141</v>
      </c>
      <c r="AC65" s="121"/>
      <c r="AD65" s="221">
        <f t="shared" si="10"/>
        <v>0</v>
      </c>
      <c r="AE65" s="222">
        <f t="shared" si="1"/>
        <v>0</v>
      </c>
      <c r="AF65" s="58"/>
      <c r="AG65" s="58"/>
    </row>
    <row r="66" spans="1:33" s="133" customFormat="1" ht="188.25" customHeight="1">
      <c r="A66" s="141">
        <v>54</v>
      </c>
      <c r="B66" s="106" t="s">
        <v>364</v>
      </c>
      <c r="C66" s="53" t="s">
        <v>41</v>
      </c>
      <c r="D66" s="89" t="s">
        <v>42</v>
      </c>
      <c r="E66" s="54">
        <v>2023</v>
      </c>
      <c r="F66" s="127" t="s">
        <v>179</v>
      </c>
      <c r="G66" s="14" t="s">
        <v>76</v>
      </c>
      <c r="H66" s="128" t="s">
        <v>90</v>
      </c>
      <c r="I66" s="129">
        <v>74671.031000000003</v>
      </c>
      <c r="J66" s="129">
        <v>74671.031000000003</v>
      </c>
      <c r="K66" s="129">
        <f>L66+M66</f>
        <v>74671.031000000003</v>
      </c>
      <c r="L66" s="129">
        <f>J66-M66</f>
        <v>67203.926999999996</v>
      </c>
      <c r="M66" s="56">
        <v>7467.1040000000003</v>
      </c>
      <c r="N66" s="137"/>
      <c r="O66" s="130"/>
      <c r="P66" s="131" t="s">
        <v>35</v>
      </c>
      <c r="Q66" s="126" t="s">
        <v>285</v>
      </c>
      <c r="R66" s="54" t="s">
        <v>180</v>
      </c>
      <c r="S66" s="90" t="s">
        <v>174</v>
      </c>
      <c r="T66" s="129" t="s">
        <v>68</v>
      </c>
      <c r="U66" s="129"/>
      <c r="V66" s="73" t="s">
        <v>181</v>
      </c>
      <c r="W66" s="92" t="s">
        <v>68</v>
      </c>
      <c r="X66" s="62"/>
      <c r="Y66" s="92" t="s">
        <v>68</v>
      </c>
      <c r="Z66" s="54"/>
      <c r="AA66" s="54" t="s">
        <v>140</v>
      </c>
      <c r="AB66" s="54" t="s">
        <v>141</v>
      </c>
      <c r="AC66" s="121"/>
      <c r="AD66" s="221">
        <f t="shared" si="10"/>
        <v>0</v>
      </c>
      <c r="AE66" s="222">
        <f t="shared" si="1"/>
        <v>0</v>
      </c>
      <c r="AF66" s="132"/>
      <c r="AG66" s="132"/>
    </row>
    <row r="67" spans="1:33" s="59" customFormat="1" ht="141" customHeight="1">
      <c r="A67" s="141">
        <v>55</v>
      </c>
      <c r="B67" s="149" t="s">
        <v>385</v>
      </c>
      <c r="C67" s="53" t="s">
        <v>386</v>
      </c>
      <c r="D67" s="89" t="s">
        <v>387</v>
      </c>
      <c r="E67" s="54">
        <v>2023</v>
      </c>
      <c r="F67" s="127" t="s">
        <v>388</v>
      </c>
      <c r="G67" s="14" t="s">
        <v>196</v>
      </c>
      <c r="H67" s="128" t="s">
        <v>389</v>
      </c>
      <c r="I67" s="129">
        <v>8688.3220000000001</v>
      </c>
      <c r="J67" s="129">
        <v>8688.3220000000001</v>
      </c>
      <c r="K67" s="129">
        <v>8688.3220000000001</v>
      </c>
      <c r="L67" s="129">
        <v>6081.8220000000001</v>
      </c>
      <c r="M67" s="129">
        <v>2606.5</v>
      </c>
      <c r="N67" s="223"/>
      <c r="O67" s="224"/>
      <c r="P67" s="131" t="s">
        <v>35</v>
      </c>
      <c r="Q67" s="54" t="s">
        <v>390</v>
      </c>
      <c r="R67" s="54" t="s">
        <v>391</v>
      </c>
      <c r="S67" s="112" t="s">
        <v>392</v>
      </c>
      <c r="T67" s="129" t="s">
        <v>68</v>
      </c>
      <c r="U67" s="225"/>
      <c r="V67" s="73" t="s">
        <v>393</v>
      </c>
      <c r="W67" s="92" t="s">
        <v>68</v>
      </c>
      <c r="X67" s="62"/>
      <c r="Y67" s="92" t="s">
        <v>68</v>
      </c>
      <c r="Z67" s="225"/>
      <c r="AA67" s="54">
        <v>26500</v>
      </c>
      <c r="AB67" s="54">
        <v>1000</v>
      </c>
      <c r="AC67" s="225"/>
      <c r="AD67" s="221">
        <f t="shared" si="10"/>
        <v>0</v>
      </c>
      <c r="AE67" s="222">
        <f t="shared" si="1"/>
        <v>0</v>
      </c>
      <c r="AF67" s="58"/>
      <c r="AG67" s="58"/>
    </row>
    <row r="68" spans="1:33" s="59" customFormat="1" ht="111" customHeight="1">
      <c r="A68" s="141">
        <v>56</v>
      </c>
      <c r="B68" s="149" t="s">
        <v>384</v>
      </c>
      <c r="C68" s="89" t="s">
        <v>86</v>
      </c>
      <c r="D68" s="89" t="s">
        <v>205</v>
      </c>
      <c r="E68" s="54">
        <v>2023</v>
      </c>
      <c r="F68" s="136" t="s">
        <v>206</v>
      </c>
      <c r="G68" s="136" t="s">
        <v>143</v>
      </c>
      <c r="H68" s="128" t="s">
        <v>210</v>
      </c>
      <c r="I68" s="129">
        <v>20087.557000000001</v>
      </c>
      <c r="J68" s="129">
        <v>20087.557000000001</v>
      </c>
      <c r="K68" s="129">
        <v>20087.557000000001</v>
      </c>
      <c r="L68" s="129">
        <v>18078.802</v>
      </c>
      <c r="M68" s="129">
        <v>2008.7550000000001</v>
      </c>
      <c r="N68" s="129">
        <v>0</v>
      </c>
      <c r="O68" s="129">
        <v>0</v>
      </c>
      <c r="P68" s="71" t="s">
        <v>35</v>
      </c>
      <c r="Q68" s="125" t="s">
        <v>207</v>
      </c>
      <c r="R68" s="125" t="s">
        <v>208</v>
      </c>
      <c r="S68" s="90" t="s">
        <v>67</v>
      </c>
      <c r="T68" s="125" t="s">
        <v>68</v>
      </c>
      <c r="U68" s="90"/>
      <c r="V68" s="92" t="s">
        <v>209</v>
      </c>
      <c r="W68" s="92" t="s">
        <v>68</v>
      </c>
      <c r="X68" s="62"/>
      <c r="Y68" s="92" t="s">
        <v>68</v>
      </c>
      <c r="Z68" s="62"/>
      <c r="AA68" s="16">
        <v>19297</v>
      </c>
      <c r="AB68" s="16">
        <v>383</v>
      </c>
      <c r="AC68" s="136"/>
      <c r="AD68" s="221">
        <f t="shared" si="10"/>
        <v>0</v>
      </c>
      <c r="AE68" s="222">
        <f t="shared" si="1"/>
        <v>0</v>
      </c>
      <c r="AF68" s="58"/>
      <c r="AG68" s="58"/>
    </row>
    <row r="69" spans="1:33" s="59" customFormat="1" ht="33.75" customHeight="1">
      <c r="A69" s="148"/>
      <c r="B69" s="171" t="s">
        <v>281</v>
      </c>
      <c r="C69" s="89"/>
      <c r="D69" s="89"/>
      <c r="E69" s="54"/>
      <c r="F69" s="138"/>
      <c r="G69" s="138"/>
      <c r="H69" s="160"/>
      <c r="I69" s="180">
        <f t="shared" ref="I69:O69" si="12">SUM(I38:I68)</f>
        <v>1018960.698</v>
      </c>
      <c r="J69" s="180">
        <f t="shared" si="12"/>
        <v>845032.73299999989</v>
      </c>
      <c r="K69" s="180">
        <f t="shared" si="12"/>
        <v>845032.73299999989</v>
      </c>
      <c r="L69" s="180">
        <f t="shared" si="12"/>
        <v>758789.73210000002</v>
      </c>
      <c r="M69" s="180">
        <f t="shared" si="12"/>
        <v>86243.001200000013</v>
      </c>
      <c r="N69" s="180">
        <f t="shared" si="12"/>
        <v>0</v>
      </c>
      <c r="O69" s="180">
        <f t="shared" si="12"/>
        <v>0</v>
      </c>
      <c r="P69" s="71"/>
      <c r="Q69" s="125"/>
      <c r="R69" s="125"/>
      <c r="S69" s="90"/>
      <c r="T69" s="125"/>
      <c r="U69" s="90"/>
      <c r="V69" s="92"/>
      <c r="W69" s="16"/>
      <c r="X69" s="62"/>
      <c r="Y69" s="16"/>
      <c r="Z69" s="62"/>
      <c r="AA69" s="16"/>
      <c r="AB69" s="16"/>
      <c r="AC69" s="138"/>
      <c r="AD69" s="221">
        <f t="shared" si="10"/>
        <v>0</v>
      </c>
      <c r="AE69" s="222">
        <f>K69-L69-M69</f>
        <v>-3.0000014521647245E-4</v>
      </c>
      <c r="AF69" s="58"/>
      <c r="AG69" s="58"/>
    </row>
    <row r="70" spans="1:33" ht="51.75" customHeight="1">
      <c r="A70" s="205"/>
      <c r="B70" s="17"/>
      <c r="C70" s="17"/>
      <c r="D70" s="144"/>
      <c r="E70" s="18"/>
      <c r="F70" s="18"/>
      <c r="G70" s="18"/>
      <c r="H70" s="18"/>
      <c r="I70" s="145"/>
      <c r="J70" s="145"/>
      <c r="K70" s="145"/>
      <c r="L70" s="145"/>
      <c r="M70" s="146"/>
      <c r="N70" s="147"/>
      <c r="O70" s="145"/>
      <c r="P70" s="19"/>
      <c r="Q70" s="19"/>
      <c r="R70" s="19"/>
      <c r="S70" s="19"/>
      <c r="T70" s="19"/>
      <c r="U70" s="19"/>
      <c r="V70" s="145"/>
      <c r="W70" s="145"/>
      <c r="X70" s="145"/>
      <c r="Y70" s="145"/>
      <c r="Z70" s="145"/>
      <c r="AA70" s="145"/>
      <c r="AB70" s="145"/>
      <c r="AC70" s="19"/>
    </row>
    <row r="71" spans="1:33">
      <c r="A71" s="17"/>
      <c r="B71" s="17"/>
      <c r="C71" s="17"/>
      <c r="D71" s="144"/>
      <c r="E71" s="18"/>
      <c r="F71" s="18"/>
      <c r="G71" s="18"/>
      <c r="H71" s="18"/>
      <c r="I71" s="145"/>
      <c r="J71" s="145"/>
      <c r="K71" s="145"/>
      <c r="L71" s="145"/>
      <c r="M71" s="146"/>
      <c r="N71" s="147"/>
      <c r="O71" s="145"/>
      <c r="P71" s="19"/>
      <c r="Q71" s="19"/>
      <c r="R71" s="19"/>
      <c r="S71" s="19"/>
      <c r="T71" s="19"/>
      <c r="U71" s="19"/>
      <c r="V71" s="145"/>
      <c r="W71" s="145"/>
      <c r="X71" s="145"/>
      <c r="Y71" s="145"/>
      <c r="Z71" s="145"/>
      <c r="AA71" s="145"/>
      <c r="AB71" s="145"/>
      <c r="AC71" s="19"/>
    </row>
    <row r="72" spans="1:33">
      <c r="A72" s="17"/>
      <c r="B72" s="17"/>
      <c r="C72" s="17"/>
      <c r="D72" s="144"/>
      <c r="E72" s="18"/>
      <c r="F72" s="18"/>
      <c r="G72" s="18"/>
      <c r="H72" s="18"/>
      <c r="I72" s="145"/>
      <c r="J72" s="145"/>
      <c r="K72" s="145"/>
      <c r="L72" s="145"/>
      <c r="M72" s="146"/>
      <c r="N72" s="147"/>
      <c r="O72" s="145"/>
      <c r="P72" s="19"/>
      <c r="Q72" s="19"/>
      <c r="R72" s="19"/>
      <c r="S72" s="19"/>
      <c r="T72" s="19"/>
      <c r="U72" s="19"/>
      <c r="V72" s="145"/>
      <c r="W72" s="145"/>
      <c r="X72" s="145"/>
      <c r="Y72" s="145"/>
      <c r="Z72" s="145"/>
      <c r="AA72" s="145"/>
      <c r="AB72" s="145"/>
      <c r="AC72" s="19"/>
    </row>
    <row r="73" spans="1:33">
      <c r="A73" s="17"/>
      <c r="B73" s="17"/>
      <c r="C73" s="17"/>
      <c r="D73" s="144"/>
      <c r="E73" s="18"/>
      <c r="F73" s="18"/>
      <c r="G73" s="18"/>
      <c r="H73" s="18"/>
      <c r="I73" s="145"/>
      <c r="J73" s="145"/>
      <c r="K73" s="145"/>
      <c r="L73" s="145"/>
      <c r="M73" s="146"/>
      <c r="N73" s="147"/>
      <c r="O73" s="145"/>
      <c r="P73" s="19"/>
      <c r="Q73" s="19"/>
      <c r="R73" s="19"/>
      <c r="S73" s="19"/>
      <c r="T73" s="19"/>
      <c r="U73" s="19"/>
      <c r="V73" s="145"/>
      <c r="W73" s="145"/>
      <c r="X73" s="145"/>
      <c r="Y73" s="145"/>
      <c r="Z73" s="145"/>
      <c r="AA73" s="145"/>
      <c r="AB73" s="145"/>
      <c r="AC73" s="19"/>
    </row>
    <row r="74" spans="1:33">
      <c r="A74" s="17"/>
      <c r="B74" s="17"/>
      <c r="C74" s="17"/>
      <c r="D74" s="144"/>
      <c r="E74" s="18"/>
      <c r="F74" s="18"/>
      <c r="G74" s="18"/>
      <c r="H74" s="18"/>
      <c r="I74" s="145"/>
      <c r="J74" s="145"/>
      <c r="K74" s="145"/>
      <c r="L74" s="145"/>
      <c r="M74" s="146"/>
      <c r="N74" s="147"/>
      <c r="O74" s="145"/>
      <c r="P74" s="19"/>
      <c r="Q74" s="19"/>
      <c r="R74" s="19"/>
      <c r="S74" s="19"/>
      <c r="T74" s="19"/>
      <c r="U74" s="19"/>
      <c r="V74" s="145"/>
      <c r="W74" s="145"/>
      <c r="X74" s="145"/>
      <c r="Y74" s="145"/>
      <c r="Z74" s="145"/>
      <c r="AA74" s="145"/>
      <c r="AB74" s="145"/>
      <c r="AC74" s="19"/>
    </row>
    <row r="75" spans="1:33">
      <c r="A75" s="17"/>
      <c r="B75" s="17"/>
      <c r="C75" s="17"/>
      <c r="D75" s="144"/>
      <c r="E75" s="18"/>
      <c r="F75" s="18"/>
      <c r="G75" s="18"/>
      <c r="H75" s="18"/>
      <c r="I75" s="145"/>
      <c r="J75" s="145"/>
      <c r="K75" s="145"/>
      <c r="L75" s="145"/>
      <c r="M75" s="146"/>
      <c r="N75" s="147"/>
      <c r="O75" s="145"/>
      <c r="P75" s="19"/>
      <c r="Q75" s="19"/>
      <c r="R75" s="19"/>
      <c r="S75" s="19"/>
      <c r="T75" s="19"/>
      <c r="U75" s="19"/>
      <c r="V75" s="145"/>
      <c r="W75" s="145"/>
      <c r="X75" s="145"/>
      <c r="Y75" s="145"/>
      <c r="Z75" s="145"/>
      <c r="AA75" s="145"/>
      <c r="AB75" s="145"/>
      <c r="AC75" s="19"/>
    </row>
    <row r="76" spans="1:33">
      <c r="A76" s="17"/>
      <c r="B76" s="17"/>
      <c r="C76" s="17"/>
      <c r="D76" s="144"/>
      <c r="E76" s="18"/>
      <c r="F76" s="18"/>
      <c r="G76" s="18"/>
      <c r="H76" s="18"/>
      <c r="I76" s="145"/>
      <c r="J76" s="145"/>
      <c r="K76" s="145"/>
      <c r="L76" s="145"/>
      <c r="M76" s="146"/>
      <c r="N76" s="147"/>
      <c r="O76" s="145"/>
      <c r="P76" s="19"/>
      <c r="Q76" s="19"/>
      <c r="R76" s="19"/>
      <c r="S76" s="19"/>
      <c r="T76" s="19"/>
      <c r="U76" s="19"/>
      <c r="V76" s="145"/>
      <c r="W76" s="145"/>
      <c r="X76" s="145"/>
      <c r="Y76" s="145"/>
      <c r="Z76" s="145"/>
      <c r="AA76" s="145"/>
      <c r="AB76" s="145"/>
      <c r="AC76" s="19"/>
    </row>
    <row r="77" spans="1:33">
      <c r="A77" s="17"/>
      <c r="B77" s="17"/>
      <c r="C77" s="17"/>
      <c r="D77" s="144"/>
      <c r="E77" s="18"/>
      <c r="F77" s="18"/>
      <c r="G77" s="18"/>
      <c r="H77" s="18"/>
      <c r="I77" s="145"/>
      <c r="J77" s="145"/>
      <c r="K77" s="145"/>
      <c r="L77" s="145"/>
      <c r="M77" s="146"/>
      <c r="N77" s="147"/>
      <c r="O77" s="145"/>
      <c r="P77" s="19"/>
      <c r="Q77" s="19"/>
      <c r="R77" s="19"/>
      <c r="S77" s="19"/>
      <c r="T77" s="19"/>
      <c r="U77" s="19"/>
      <c r="V77" s="145"/>
      <c r="W77" s="145"/>
      <c r="X77" s="145"/>
      <c r="Y77" s="145"/>
      <c r="Z77" s="145"/>
      <c r="AA77" s="145"/>
      <c r="AB77" s="145"/>
      <c r="AC77" s="19"/>
    </row>
    <row r="78" spans="1:33">
      <c r="A78" s="17"/>
      <c r="B78" s="17"/>
      <c r="C78" s="17"/>
      <c r="D78" s="144"/>
      <c r="E78" s="18"/>
      <c r="F78" s="18"/>
      <c r="G78" s="18"/>
      <c r="H78" s="18"/>
      <c r="I78" s="145"/>
      <c r="J78" s="145"/>
      <c r="K78" s="145"/>
      <c r="L78" s="145"/>
      <c r="M78" s="146"/>
      <c r="N78" s="147"/>
      <c r="O78" s="145"/>
      <c r="P78" s="19"/>
      <c r="Q78" s="19"/>
      <c r="R78" s="19"/>
      <c r="S78" s="19"/>
      <c r="T78" s="19"/>
      <c r="U78" s="19"/>
      <c r="V78" s="145"/>
      <c r="W78" s="145"/>
      <c r="X78" s="145"/>
      <c r="Y78" s="145"/>
      <c r="Z78" s="145"/>
      <c r="AA78" s="145"/>
      <c r="AB78" s="145"/>
      <c r="AC78" s="19"/>
    </row>
  </sheetData>
  <protectedRanges>
    <protectedRange algorithmName="SHA-512" hashValue="n6N6uEmqMGR1DrpcXO/EjshPI+PTm36AbX31dVRtNhwzfhXHX101LEvuytCMG7uLS2KfL7ruiNVfAG4RrZP39A==" saltValue="Xr0fkzxTZ8u1EoDurOUp+g==" spinCount="100000" sqref="B54" name="Діапазон1_2_1"/>
  </protectedRanges>
  <autoFilter ref="A7:AC7"/>
  <mergeCells count="34">
    <mergeCell ref="B3:B6"/>
    <mergeCell ref="C3:C6"/>
    <mergeCell ref="I4:I6"/>
    <mergeCell ref="F3:F6"/>
    <mergeCell ref="J4:J6"/>
    <mergeCell ref="H3:H6"/>
    <mergeCell ref="AA4:AA6"/>
    <mergeCell ref="AB4:AB6"/>
    <mergeCell ref="K4:K6"/>
    <mergeCell ref="Q4:Q6"/>
    <mergeCell ref="R4:R6"/>
    <mergeCell ref="W3:W6"/>
    <mergeCell ref="S3:S6"/>
    <mergeCell ref="T3:T6"/>
    <mergeCell ref="U3:U6"/>
    <mergeCell ref="Y3:Y6"/>
    <mergeCell ref="X4:X6"/>
    <mergeCell ref="Z4:Z6"/>
    <mergeCell ref="A2:AC2"/>
    <mergeCell ref="A3:A6"/>
    <mergeCell ref="D3:D6"/>
    <mergeCell ref="E3:E6"/>
    <mergeCell ref="G3:G6"/>
    <mergeCell ref="I3:J3"/>
    <mergeCell ref="K3:O3"/>
    <mergeCell ref="P3:P6"/>
    <mergeCell ref="Q3:R3"/>
    <mergeCell ref="V3:V6"/>
    <mergeCell ref="L5:L6"/>
    <mergeCell ref="M5:M6"/>
    <mergeCell ref="N5:O5"/>
    <mergeCell ref="L4:O4"/>
    <mergeCell ref="AC3:AC6"/>
    <mergeCell ref="AA3:AB3"/>
  </mergeCells>
  <printOptions horizontalCentered="1"/>
  <pageMargins left="0" right="0" top="0" bottom="0" header="0" footer="0"/>
  <pageSetup paperSize="9" scale="35" fitToHeight="0" orientation="landscape" r:id="rId1"/>
  <headerFooter alignWithMargins="0"/>
  <rowBreaks count="1" manualBreakCount="1">
    <brk id="61" max="28" man="1"/>
  </rowBreaks>
  <colBreaks count="1" manualBreakCount="1">
    <brk id="18"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ФОНД 2023</vt:lpstr>
      <vt:lpstr>'ФОНД 2023'!Заголовки_для_друку</vt:lpstr>
      <vt:lpstr>'ФОНД 2023'!Область_друку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Діденко Леся Петрівна</dc:creator>
  <cp:lastModifiedBy>Admin</cp:lastModifiedBy>
  <cp:lastPrinted>2023-06-27T10:00:12Z</cp:lastPrinted>
  <dcterms:created xsi:type="dcterms:W3CDTF">2020-02-19T16:04:40Z</dcterms:created>
  <dcterms:modified xsi:type="dcterms:W3CDTF">2023-06-27T11:04:15Z</dcterms:modified>
</cp:coreProperties>
</file>