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0" windowWidth="12120" windowHeight="8020" tabRatio="497" activeTab="1"/>
  </bookViews>
  <sheets>
    <sheet name="01.07 по області" sheetId="1" r:id="rId1"/>
    <sheet name="01.07 обласний" sheetId="2" r:id="rId2"/>
  </sheets>
  <definedNames/>
  <calcPr fullCalcOnLoad="1"/>
</workbook>
</file>

<file path=xl/sharedStrings.xml><?xml version="1.0" encoding="utf-8"?>
<sst xmlns="http://schemas.openxmlformats.org/spreadsheetml/2006/main" count="129" uniqueCount="72">
  <si>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</si>
  <si>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</si>
  <si>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</si>
  <si>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</si>
  <si>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</si>
  <si>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</si>
  <si>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</si>
  <si>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</si>
  <si>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</si>
  <si>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</si>
  <si>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</si>
  <si>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</si>
  <si>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</si>
  <si>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</si>
  <si>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</si>
  <si>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</si>
  <si>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</si>
  <si>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</si>
  <si>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</si>
  <si>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</si>
  <si>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</si>
  <si>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</si>
  <si>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</si>
  <si>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</si>
  <si>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</si>
  <si>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</si>
  <si>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</si>
  <si>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</si>
  <si>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</si>
  <si>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</si>
  <si>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</si>
  <si>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</si>
  <si>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</si>
  <si>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</si>
  <si>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</si>
  <si>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</si>
  <si>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</si>
  <si>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</si>
  <si>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</si>
  <si>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</si>
  <si>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</si>
  <si>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</si>
  <si>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</si>
  <si>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</si>
  <si>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</si>
  <si>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</si>
  <si>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</si>
  <si>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</si>
  <si>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</si>
  <si>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</si>
  <si>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</si>
  <si>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</si>
  <si>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</si>
  <si>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</si>
  <si>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</si>
  <si>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</si>
  <si>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</si>
  <si>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</si>
  <si>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</si>
  <si>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</si>
  <si>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</si>
  <si>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державного бюджету на забезпечення окремих видатків районних рад, спрямованих на виконання їх повноважень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</si>
  <si>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</si>
  <si>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>Субвенція з державного бюджету місцевим бюджетам на здійсненя підтримки окремих закладів та заходів у системі охорони здоров"я</t>
  </si>
  <si>
    <t>на 2023 рік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</si>
  <si>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насильсьва та/або насильства за ознакою статі</t>
  </si>
  <si>
    <t>Додаткова дотація з державного бюджету місцевим бюджетам на здійснення повноважень органів МС на деокупованих, тимчасово окупованих та ін. територіях України, що зазнали негативного впливу від рф</t>
  </si>
  <si>
    <t>Субвенція з державного бюджету місцевим бюджетам на виконання заходів з проекту " Активні парки - локації здорової України"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</si>
  <si>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</si>
  <si>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</si>
  <si>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на січень - червень 2023 року</t>
  </si>
  <si>
    <t xml:space="preserve">                                       станом на 01 липня 2023 року                            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</si>
</sst>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  <numFmt numFmtId="18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33" fillId="0" borderId="0">
      <alignment/>
      <protection/>
    </xf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43" borderId="0" applyNumberFormat="0" applyBorder="0" applyAlignment="0" applyProtection="0"/>
    <xf numFmtId="0" fontId="18" fillId="13" borderId="1" applyNumberFormat="0" applyAlignment="0" applyProtection="0"/>
    <xf numFmtId="0" fontId="38" fillId="44" borderId="2" applyNumberFormat="0" applyAlignment="0" applyProtection="0"/>
    <xf numFmtId="0" fontId="39" fillId="45" borderId="3" applyNumberFormat="0" applyAlignment="0" applyProtection="0"/>
    <xf numFmtId="0" fontId="40" fillId="45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7" borderId="0" applyNumberFormat="0" applyBorder="0" applyAlignment="0" applyProtection="0"/>
    <xf numFmtId="0" fontId="41" fillId="0" borderId="4" applyNumberFormat="0" applyFill="0" applyAlignment="0" applyProtection="0"/>
    <xf numFmtId="0" fontId="21" fillId="0" borderId="5" applyNumberFormat="0" applyFill="0" applyAlignment="0" applyProtection="0"/>
    <xf numFmtId="0" fontId="42" fillId="0" borderId="6" applyNumberFormat="0" applyFill="0" applyAlignment="0" applyProtection="0"/>
    <xf numFmtId="0" fontId="22" fillId="0" borderId="7" applyNumberFormat="0" applyFill="0" applyAlignment="0" applyProtection="0"/>
    <xf numFmtId="0" fontId="43" fillId="0" borderId="8" applyNumberFormat="0" applyFill="0" applyAlignment="0" applyProtection="0"/>
    <xf numFmtId="0" fontId="2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0" fillId="0" borderId="10" applyNumberFormat="0" applyFill="0" applyAlignment="0" applyProtection="0"/>
    <xf numFmtId="0" fontId="44" fillId="0" borderId="11" applyNumberFormat="0" applyFill="0" applyAlignment="0" applyProtection="0"/>
    <xf numFmtId="0" fontId="25" fillId="46" borderId="12" applyNumberFormat="0" applyAlignment="0" applyProtection="0"/>
    <xf numFmtId="0" fontId="45" fillId="47" borderId="13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20" fillId="49" borderId="1" applyNumberFormat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8" fillId="50" borderId="0" applyNumberFormat="0" applyBorder="0" applyAlignment="0" applyProtection="0"/>
    <xf numFmtId="0" fontId="2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33" fillId="52" borderId="16" applyNumberFormat="0" applyFont="0" applyAlignment="0" applyProtection="0"/>
    <xf numFmtId="9" fontId="1" fillId="0" borderId="0" applyFont="0" applyFill="0" applyBorder="0" applyAlignment="0" applyProtection="0"/>
    <xf numFmtId="0" fontId="19" fillId="49" borderId="17" applyNumberFormat="0" applyAlignment="0" applyProtection="0"/>
    <xf numFmtId="0" fontId="50" fillId="0" borderId="18" applyNumberFormat="0" applyFill="0" applyAlignment="0" applyProtection="0"/>
    <xf numFmtId="0" fontId="27" fillId="53" borderId="0" applyNumberFormat="0" applyBorder="0" applyAlignment="0" applyProtection="0"/>
    <xf numFmtId="0" fontId="35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54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4" fontId="8" fillId="55" borderId="1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55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4" fontId="13" fillId="55" borderId="19" xfId="0" applyNumberFormat="1" applyFont="1" applyFill="1" applyBorder="1" applyAlignment="1">
      <alignment vertical="center"/>
    </xf>
    <xf numFmtId="4" fontId="12" fillId="55" borderId="0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2" fillId="0" borderId="19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vertical="center"/>
    </xf>
    <xf numFmtId="180" fontId="13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43" fontId="8" fillId="0" borderId="19" xfId="129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43" fontId="8" fillId="0" borderId="19" xfId="129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7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4" fontId="8" fillId="0" borderId="19" xfId="0" applyNumberFormat="1" applyFont="1" applyFill="1" applyBorder="1" applyAlignment="1">
      <alignment horizontal="center" vertical="center"/>
    </xf>
    <xf numFmtId="43" fontId="8" fillId="0" borderId="19" xfId="129" applyFont="1" applyBorder="1" applyAlignment="1">
      <alignment horizontal="center" vertical="center" wrapText="1"/>
    </xf>
    <xf numFmtId="4" fontId="8" fillId="55" borderId="19" xfId="0" applyNumberFormat="1" applyFont="1" applyFill="1" applyBorder="1" applyAlignment="1">
      <alignment horizontal="center" vertical="center"/>
    </xf>
    <xf numFmtId="43" fontId="16" fillId="0" borderId="19" xfId="129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181" fontId="2" fillId="55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ечание 3" xfId="117"/>
    <cellStyle name="Примечание 4" xfId="118"/>
    <cellStyle name="Примечание 5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="69" zoomScaleNormal="69" zoomScalePageLayoutView="0" workbookViewId="0" topLeftCell="A1">
      <selection activeCell="H55" sqref="H55"/>
    </sheetView>
  </sheetViews>
  <sheetFormatPr defaultColWidth="8.8515625" defaultRowHeight="15"/>
  <cols>
    <col min="1" max="1" width="69.8515625" style="48" customWidth="1"/>
    <col min="2" max="2" width="14.140625" style="49" hidden="1" customWidth="1"/>
    <col min="3" max="3" width="10.57421875" style="49" hidden="1" customWidth="1"/>
    <col min="4" max="4" width="16.421875" style="1" customWidth="1"/>
    <col min="5" max="5" width="8.421875" style="1" hidden="1" customWidth="1"/>
    <col min="6" max="6" width="27.8515625" style="40" customWidth="1"/>
    <col min="7" max="7" width="33.421875" style="40" customWidth="1"/>
    <col min="8" max="8" width="29.57421875" style="78" customWidth="1"/>
    <col min="9" max="9" width="19.00390625" style="50" customWidth="1"/>
    <col min="10" max="10" width="29.421875" style="1" customWidth="1"/>
    <col min="11" max="11" width="27.140625" style="69" customWidth="1"/>
    <col min="12" max="12" width="13.140625" style="1" customWidth="1"/>
    <col min="13" max="16384" width="8.8515625" style="1" customWidth="1"/>
  </cols>
  <sheetData>
    <row r="1" spans="1:11" s="17" customFormat="1" ht="22.5" customHeight="1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7" customFormat="1" ht="22.5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7" customFormat="1" ht="22.5">
      <c r="A3" s="18"/>
      <c r="B3" s="18"/>
      <c r="C3" s="18"/>
      <c r="D3" s="18"/>
      <c r="E3" s="18"/>
      <c r="F3" s="19"/>
      <c r="G3" s="19"/>
      <c r="H3" s="18"/>
      <c r="I3" s="18"/>
      <c r="J3" s="26" t="s">
        <v>38</v>
      </c>
      <c r="K3" s="64"/>
    </row>
    <row r="4" spans="1:11" ht="53.25" customHeight="1">
      <c r="A4" s="82" t="s">
        <v>0</v>
      </c>
      <c r="B4" s="84" t="s">
        <v>1</v>
      </c>
      <c r="C4" s="84" t="s">
        <v>2</v>
      </c>
      <c r="D4" s="84" t="s">
        <v>3</v>
      </c>
      <c r="E4" s="86" t="s">
        <v>4</v>
      </c>
      <c r="F4" s="88" t="s">
        <v>5</v>
      </c>
      <c r="G4" s="89"/>
      <c r="H4" s="90" t="s">
        <v>6</v>
      </c>
      <c r="I4" s="91"/>
      <c r="J4" s="92" t="s">
        <v>7</v>
      </c>
      <c r="K4" s="94" t="s">
        <v>45</v>
      </c>
    </row>
    <row r="5" spans="1:11" ht="45" customHeight="1">
      <c r="A5" s="83"/>
      <c r="B5" s="85"/>
      <c r="C5" s="85"/>
      <c r="D5" s="85"/>
      <c r="E5" s="87"/>
      <c r="F5" s="20" t="s">
        <v>64</v>
      </c>
      <c r="G5" s="20" t="s">
        <v>70</v>
      </c>
      <c r="H5" s="21" t="s">
        <v>9</v>
      </c>
      <c r="I5" s="3" t="s">
        <v>10</v>
      </c>
      <c r="J5" s="93"/>
      <c r="K5" s="95"/>
    </row>
    <row r="6" spans="1:11" ht="24.75">
      <c r="A6" s="96" t="s">
        <v>11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1" ht="22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1511734400</v>
      </c>
      <c r="G7" s="15">
        <v>755866800</v>
      </c>
      <c r="H7" s="15">
        <v>755866800</v>
      </c>
      <c r="I7" s="28">
        <f aca="true" t="shared" si="0" ref="I7:I37">H7/G7*100</f>
        <v>100</v>
      </c>
      <c r="J7" s="7">
        <f aca="true" t="shared" si="1" ref="J7:J12">G7-H7</f>
        <v>0</v>
      </c>
      <c r="K7" s="52"/>
    </row>
    <row r="8" spans="1:11" ht="81.75">
      <c r="A8" s="22" t="s">
        <v>15</v>
      </c>
      <c r="B8" s="23" t="s">
        <v>16</v>
      </c>
      <c r="C8" s="23" t="s">
        <v>14</v>
      </c>
      <c r="D8" s="6">
        <v>41020200</v>
      </c>
      <c r="E8" s="10" t="s">
        <v>17</v>
      </c>
      <c r="F8" s="15">
        <v>114236400</v>
      </c>
      <c r="G8" s="15">
        <v>57117000</v>
      </c>
      <c r="H8" s="75">
        <v>57117000</v>
      </c>
      <c r="I8" s="28">
        <f t="shared" si="0"/>
        <v>100</v>
      </c>
      <c r="J8" s="7">
        <f t="shared" si="1"/>
        <v>0</v>
      </c>
      <c r="K8" s="52"/>
    </row>
    <row r="9" spans="1:11" ht="123">
      <c r="A9" s="73" t="s">
        <v>62</v>
      </c>
      <c r="B9" s="72"/>
      <c r="C9" s="72"/>
      <c r="D9" s="6">
        <v>41021300</v>
      </c>
      <c r="E9" s="13"/>
      <c r="F9" s="15">
        <v>7761194</v>
      </c>
      <c r="G9" s="15">
        <v>7761194</v>
      </c>
      <c r="H9" s="75">
        <v>7761194</v>
      </c>
      <c r="I9" s="28">
        <f>H9/G9*100</f>
        <v>100</v>
      </c>
      <c r="J9" s="7">
        <f t="shared" si="1"/>
        <v>0</v>
      </c>
      <c r="K9" s="52"/>
    </row>
    <row r="10" spans="1:11" ht="103.5" customHeight="1">
      <c r="A10" s="22" t="s">
        <v>66</v>
      </c>
      <c r="B10" s="23"/>
      <c r="C10" s="23"/>
      <c r="D10" s="6">
        <v>41021400</v>
      </c>
      <c r="E10" s="10"/>
      <c r="F10" s="15">
        <v>35031400</v>
      </c>
      <c r="G10" s="15">
        <v>20204500</v>
      </c>
      <c r="H10" s="75">
        <v>20204500</v>
      </c>
      <c r="I10" s="28">
        <f t="shared" si="0"/>
        <v>100</v>
      </c>
      <c r="J10" s="7">
        <f t="shared" si="1"/>
        <v>0</v>
      </c>
      <c r="K10" s="52"/>
    </row>
    <row r="11" spans="1:11" ht="61.5" hidden="1">
      <c r="A11" s="22" t="s">
        <v>58</v>
      </c>
      <c r="B11" s="23"/>
      <c r="C11" s="23"/>
      <c r="D11" s="6">
        <v>41021100</v>
      </c>
      <c r="E11" s="10"/>
      <c r="F11" s="15"/>
      <c r="G11" s="15"/>
      <c r="H11" s="7"/>
      <c r="I11" s="28" t="e">
        <f t="shared" si="0"/>
        <v>#DIV/0!</v>
      </c>
      <c r="J11" s="7">
        <f t="shared" si="1"/>
        <v>0</v>
      </c>
      <c r="K11" s="52"/>
    </row>
    <row r="12" spans="1:11" ht="8.25" customHeight="1" hidden="1">
      <c r="A12" s="73" t="s">
        <v>62</v>
      </c>
      <c r="B12" s="72"/>
      <c r="C12" s="72"/>
      <c r="D12" s="6">
        <v>41021300</v>
      </c>
      <c r="E12" s="71"/>
      <c r="F12" s="71"/>
      <c r="G12" s="15"/>
      <c r="H12" s="15"/>
      <c r="I12" s="28" t="e">
        <f t="shared" si="0"/>
        <v>#DIV/0!</v>
      </c>
      <c r="J12" s="7">
        <f t="shared" si="1"/>
        <v>0</v>
      </c>
      <c r="K12" s="52"/>
    </row>
    <row r="13" spans="1:11" s="25" customFormat="1" ht="22.5">
      <c r="A13" s="11" t="s">
        <v>18</v>
      </c>
      <c r="B13" s="24"/>
      <c r="C13" s="24"/>
      <c r="D13" s="13"/>
      <c r="E13" s="13"/>
      <c r="F13" s="2">
        <f>SUM(F7:F10)</f>
        <v>1668763394</v>
      </c>
      <c r="G13" s="2">
        <f>SUM(G7:G10)</f>
        <v>840949494</v>
      </c>
      <c r="H13" s="2">
        <f>SUM(H7:H10)</f>
        <v>840949494</v>
      </c>
      <c r="I13" s="79">
        <f t="shared" si="0"/>
        <v>100</v>
      </c>
      <c r="J13" s="2">
        <f>SUM(J7:J10)</f>
        <v>0</v>
      </c>
      <c r="K13" s="2">
        <f>SUM(K7:K10)</f>
        <v>0</v>
      </c>
    </row>
    <row r="14" spans="1:11" s="25" customFormat="1" ht="61.5">
      <c r="A14" s="14" t="s">
        <v>46</v>
      </c>
      <c r="B14" s="24"/>
      <c r="C14" s="24"/>
      <c r="D14" s="6">
        <v>41030500</v>
      </c>
      <c r="E14" s="13"/>
      <c r="F14" s="15">
        <v>11998676</v>
      </c>
      <c r="G14" s="15">
        <v>0</v>
      </c>
      <c r="H14" s="15">
        <v>0</v>
      </c>
      <c r="I14" s="28" t="e">
        <f t="shared" si="0"/>
        <v>#DIV/0!</v>
      </c>
      <c r="J14" s="7">
        <f aca="true" t="shared" si="2" ref="J14:J19">G14-H14</f>
        <v>0</v>
      </c>
      <c r="K14" s="52"/>
    </row>
    <row r="15" spans="1:11" s="25" customFormat="1" ht="61.5">
      <c r="A15" s="14" t="s">
        <v>61</v>
      </c>
      <c r="B15" s="24"/>
      <c r="C15" s="24"/>
      <c r="D15" s="6">
        <v>41030600</v>
      </c>
      <c r="E15" s="13"/>
      <c r="F15" s="15">
        <v>3854700</v>
      </c>
      <c r="G15" s="15">
        <v>1927800</v>
      </c>
      <c r="H15" s="15">
        <v>1927800</v>
      </c>
      <c r="I15" s="28">
        <f t="shared" si="0"/>
        <v>100</v>
      </c>
      <c r="J15" s="7">
        <f t="shared" si="2"/>
        <v>0</v>
      </c>
      <c r="K15" s="52"/>
    </row>
    <row r="16" spans="1:11" s="25" customFormat="1" ht="40.5">
      <c r="A16" s="14" t="s">
        <v>68</v>
      </c>
      <c r="B16" s="24"/>
      <c r="C16" s="24"/>
      <c r="D16" s="6">
        <v>41031900</v>
      </c>
      <c r="E16" s="13"/>
      <c r="F16" s="15">
        <v>41079000</v>
      </c>
      <c r="G16" s="15">
        <v>24647400</v>
      </c>
      <c r="H16" s="15">
        <v>24647400</v>
      </c>
      <c r="I16" s="28">
        <f>H16/G16*100</f>
        <v>100</v>
      </c>
      <c r="J16" s="7">
        <f t="shared" si="2"/>
        <v>0</v>
      </c>
      <c r="K16" s="7"/>
    </row>
    <row r="17" spans="1:11" s="25" customFormat="1" ht="65.25" customHeight="1">
      <c r="A17" s="65" t="s">
        <v>69</v>
      </c>
      <c r="B17" s="24"/>
      <c r="C17" s="24"/>
      <c r="D17" s="6">
        <v>41032800</v>
      </c>
      <c r="E17" s="13"/>
      <c r="F17" s="15">
        <v>25037000</v>
      </c>
      <c r="G17" s="15">
        <v>15022200</v>
      </c>
      <c r="H17" s="15">
        <v>15022200</v>
      </c>
      <c r="I17" s="28">
        <f>H17/G17*100</f>
        <v>100</v>
      </c>
      <c r="J17" s="7">
        <f t="shared" si="2"/>
        <v>0</v>
      </c>
      <c r="K17" s="7"/>
    </row>
    <row r="18" spans="1:11" s="25" customFormat="1" ht="61.5" hidden="1">
      <c r="A18" s="14" t="s">
        <v>54</v>
      </c>
      <c r="B18" s="24"/>
      <c r="C18" s="24"/>
      <c r="D18" s="6">
        <v>41032700</v>
      </c>
      <c r="E18" s="13"/>
      <c r="F18" s="15"/>
      <c r="G18" s="15"/>
      <c r="H18" s="15"/>
      <c r="I18" s="28" t="e">
        <f>H18/G18*100</f>
        <v>#DIV/0!</v>
      </c>
      <c r="J18" s="7">
        <f t="shared" si="2"/>
        <v>0</v>
      </c>
      <c r="K18" s="7"/>
    </row>
    <row r="19" spans="1:11" s="25" customFormat="1" ht="61.5">
      <c r="A19" s="14" t="s">
        <v>67</v>
      </c>
      <c r="B19" s="24"/>
      <c r="C19" s="24"/>
      <c r="D19" s="6">
        <v>41032900</v>
      </c>
      <c r="E19" s="13"/>
      <c r="F19" s="15">
        <v>784700</v>
      </c>
      <c r="G19" s="15">
        <v>313700</v>
      </c>
      <c r="H19" s="15">
        <v>313700</v>
      </c>
      <c r="I19" s="28">
        <f>H19/G19*100</f>
        <v>100</v>
      </c>
      <c r="J19" s="7">
        <f t="shared" si="2"/>
        <v>0</v>
      </c>
      <c r="K19" s="7"/>
    </row>
    <row r="20" spans="1:11" ht="61.5">
      <c r="A20" s="4" t="s">
        <v>41</v>
      </c>
      <c r="B20" s="5"/>
      <c r="C20" s="5"/>
      <c r="D20" s="6">
        <v>41033000</v>
      </c>
      <c r="E20" s="6"/>
      <c r="F20" s="15">
        <f>37369200+6832400+6427000</f>
        <v>50628600</v>
      </c>
      <c r="G20" s="15">
        <f>26590000+3214000</f>
        <v>29804000</v>
      </c>
      <c r="H20" s="15">
        <f>26590000+3214000</f>
        <v>29804000</v>
      </c>
      <c r="I20" s="28">
        <f t="shared" si="0"/>
        <v>100</v>
      </c>
      <c r="J20" s="7">
        <f>G20-H20-K20</f>
        <v>0</v>
      </c>
      <c r="K20" s="53"/>
    </row>
    <row r="21" spans="1:11" ht="81.75" hidden="1">
      <c r="A21" s="4" t="s">
        <v>57</v>
      </c>
      <c r="B21" s="5"/>
      <c r="C21" s="5"/>
      <c r="D21" s="6">
        <v>41033400</v>
      </c>
      <c r="E21" s="6"/>
      <c r="F21" s="15"/>
      <c r="G21" s="15"/>
      <c r="H21" s="15"/>
      <c r="I21" s="28" t="e">
        <f t="shared" si="0"/>
        <v>#DIV/0!</v>
      </c>
      <c r="J21" s="7">
        <f aca="true" t="shared" si="3" ref="J21:J34">G21-H21</f>
        <v>0</v>
      </c>
      <c r="K21" s="52"/>
    </row>
    <row r="22" spans="1:11" ht="61.5" hidden="1">
      <c r="A22" s="4" t="s">
        <v>51</v>
      </c>
      <c r="B22" s="5"/>
      <c r="C22" s="5"/>
      <c r="D22" s="6">
        <v>41033800</v>
      </c>
      <c r="E22" s="6"/>
      <c r="F22" s="15"/>
      <c r="G22" s="15"/>
      <c r="H22" s="15"/>
      <c r="I22" s="28" t="e">
        <f t="shared" si="0"/>
        <v>#DIV/0!</v>
      </c>
      <c r="J22" s="7">
        <f t="shared" si="3"/>
        <v>0</v>
      </c>
      <c r="K22" s="52"/>
    </row>
    <row r="23" spans="1:11" ht="40.5">
      <c r="A23" s="4" t="s">
        <v>19</v>
      </c>
      <c r="B23" s="5" t="s">
        <v>20</v>
      </c>
      <c r="C23" s="5" t="s">
        <v>14</v>
      </c>
      <c r="D23" s="6">
        <v>41033900</v>
      </c>
      <c r="E23" s="6"/>
      <c r="F23" s="15">
        <v>2525313200</v>
      </c>
      <c r="G23" s="15">
        <v>1548720900</v>
      </c>
      <c r="H23" s="15">
        <v>1548720900</v>
      </c>
      <c r="I23" s="28">
        <f t="shared" si="0"/>
        <v>100</v>
      </c>
      <c r="J23" s="7">
        <f t="shared" si="3"/>
        <v>0</v>
      </c>
      <c r="K23" s="52"/>
    </row>
    <row r="24" spans="1:11" ht="61.5" hidden="1">
      <c r="A24" s="14" t="s">
        <v>43</v>
      </c>
      <c r="B24" s="5"/>
      <c r="C24" s="5"/>
      <c r="D24" s="6">
        <v>41034500</v>
      </c>
      <c r="E24" s="10"/>
      <c r="F24" s="15"/>
      <c r="G24" s="15"/>
      <c r="H24" s="15"/>
      <c r="I24" s="28" t="e">
        <f t="shared" si="0"/>
        <v>#DIV/0!</v>
      </c>
      <c r="J24" s="7">
        <f t="shared" si="3"/>
        <v>0</v>
      </c>
      <c r="K24" s="52"/>
    </row>
    <row r="25" spans="1:11" ht="81.75" hidden="1">
      <c r="A25" s="14" t="s">
        <v>56</v>
      </c>
      <c r="B25" s="5"/>
      <c r="C25" s="5"/>
      <c r="D25" s="6">
        <v>41034600</v>
      </c>
      <c r="E25" s="10"/>
      <c r="F25" s="15"/>
      <c r="G25" s="15"/>
      <c r="H25" s="15"/>
      <c r="I25" s="28" t="e">
        <f t="shared" si="0"/>
        <v>#DIV/0!</v>
      </c>
      <c r="J25" s="7">
        <f t="shared" si="3"/>
        <v>0</v>
      </c>
      <c r="K25" s="52"/>
    </row>
    <row r="26" spans="1:11" ht="40.5" hidden="1">
      <c r="A26" s="14" t="s">
        <v>49</v>
      </c>
      <c r="B26" s="5"/>
      <c r="C26" s="5"/>
      <c r="D26" s="6">
        <v>41035200</v>
      </c>
      <c r="E26" s="10"/>
      <c r="F26" s="15"/>
      <c r="G26" s="15"/>
      <c r="H26" s="15"/>
      <c r="I26" s="28" t="e">
        <f t="shared" si="0"/>
        <v>#DIV/0!</v>
      </c>
      <c r="J26" s="7">
        <f t="shared" si="3"/>
        <v>0</v>
      </c>
      <c r="K26" s="52"/>
    </row>
    <row r="27" spans="1:11" ht="61.5" hidden="1">
      <c r="A27" s="14" t="s">
        <v>53</v>
      </c>
      <c r="B27" s="5"/>
      <c r="C27" s="5"/>
      <c r="D27" s="6">
        <v>41035300</v>
      </c>
      <c r="E27" s="10"/>
      <c r="F27" s="15"/>
      <c r="G27" s="15"/>
      <c r="H27" s="15"/>
      <c r="I27" s="28" t="e">
        <f t="shared" si="0"/>
        <v>#DIV/0!</v>
      </c>
      <c r="J27" s="7">
        <f t="shared" si="3"/>
        <v>0</v>
      </c>
      <c r="K27" s="52"/>
    </row>
    <row r="28" spans="1:11" ht="61.5">
      <c r="A28" s="14" t="s">
        <v>36</v>
      </c>
      <c r="B28" s="9" t="s">
        <v>34</v>
      </c>
      <c r="C28" s="9" t="s">
        <v>35</v>
      </c>
      <c r="D28" s="6">
        <v>41035400</v>
      </c>
      <c r="E28" s="10"/>
      <c r="F28" s="15">
        <v>10099700</v>
      </c>
      <c r="G28" s="15">
        <v>5049600</v>
      </c>
      <c r="H28" s="15">
        <v>5049600</v>
      </c>
      <c r="I28" s="28">
        <f t="shared" si="0"/>
        <v>100</v>
      </c>
      <c r="J28" s="7">
        <f t="shared" si="3"/>
        <v>0</v>
      </c>
      <c r="K28" s="52"/>
    </row>
    <row r="29" spans="1:11" ht="106.5" customHeight="1">
      <c r="A29" s="66" t="s">
        <v>65</v>
      </c>
      <c r="B29" s="9"/>
      <c r="C29" s="9"/>
      <c r="D29" s="6">
        <v>41035600</v>
      </c>
      <c r="E29" s="10"/>
      <c r="F29" s="15">
        <f>883600+6338200</f>
        <v>7221800</v>
      </c>
      <c r="G29" s="15">
        <f>331100+2376900</f>
        <v>2708000</v>
      </c>
      <c r="H29" s="15">
        <f>331100+2376900</f>
        <v>2708000</v>
      </c>
      <c r="I29" s="28">
        <f t="shared" si="0"/>
        <v>100</v>
      </c>
      <c r="J29" s="7">
        <f t="shared" si="3"/>
        <v>0</v>
      </c>
      <c r="K29" s="52"/>
    </row>
    <row r="30" spans="1:11" ht="61.5" hidden="1">
      <c r="A30" s="14" t="s">
        <v>42</v>
      </c>
      <c r="B30" s="9" t="s">
        <v>34</v>
      </c>
      <c r="C30" s="9" t="s">
        <v>35</v>
      </c>
      <c r="D30" s="6">
        <v>41035900</v>
      </c>
      <c r="E30" s="10"/>
      <c r="F30" s="15"/>
      <c r="G30" s="15"/>
      <c r="H30" s="15"/>
      <c r="I30" s="28" t="e">
        <f>H30/G30*100</f>
        <v>#DIV/0!</v>
      </c>
      <c r="J30" s="7">
        <f t="shared" si="3"/>
        <v>0</v>
      </c>
      <c r="K30" s="53"/>
    </row>
    <row r="31" spans="1:11" ht="61.5">
      <c r="A31" s="14" t="s">
        <v>50</v>
      </c>
      <c r="B31" s="9"/>
      <c r="C31" s="9"/>
      <c r="D31" s="6">
        <v>41036100</v>
      </c>
      <c r="E31" s="10"/>
      <c r="F31" s="15">
        <v>22304796</v>
      </c>
      <c r="G31" s="15">
        <v>21911141</v>
      </c>
      <c r="H31" s="15">
        <v>21911141</v>
      </c>
      <c r="I31" s="28">
        <f>H31/G31*100</f>
        <v>100</v>
      </c>
      <c r="J31" s="7">
        <f t="shared" si="3"/>
        <v>0</v>
      </c>
      <c r="K31" s="52"/>
    </row>
    <row r="32" spans="1:11" ht="61.5">
      <c r="A32" s="14" t="s">
        <v>48</v>
      </c>
      <c r="B32" s="9"/>
      <c r="C32" s="9"/>
      <c r="D32" s="6">
        <v>41036400</v>
      </c>
      <c r="E32" s="10"/>
      <c r="F32" s="15">
        <v>10057365</v>
      </c>
      <c r="G32" s="15">
        <v>10057365</v>
      </c>
      <c r="H32" s="15">
        <v>10057365</v>
      </c>
      <c r="I32" s="28">
        <f>H32/G32*100</f>
        <v>100</v>
      </c>
      <c r="J32" s="7">
        <f t="shared" si="3"/>
        <v>0</v>
      </c>
      <c r="K32" s="52"/>
    </row>
    <row r="33" spans="1:11" ht="40.5" hidden="1">
      <c r="A33" s="14" t="s">
        <v>52</v>
      </c>
      <c r="B33" s="9"/>
      <c r="C33" s="9"/>
      <c r="D33" s="6">
        <v>41037000</v>
      </c>
      <c r="E33" s="10"/>
      <c r="F33" s="15"/>
      <c r="G33" s="15"/>
      <c r="H33" s="7"/>
      <c r="I33" s="28" t="e">
        <f t="shared" si="0"/>
        <v>#DIV/0!</v>
      </c>
      <c r="J33" s="7">
        <f t="shared" si="3"/>
        <v>0</v>
      </c>
      <c r="K33" s="52"/>
    </row>
    <row r="34" spans="1:11" ht="81.75" hidden="1">
      <c r="A34" s="14" t="s">
        <v>47</v>
      </c>
      <c r="B34" s="9"/>
      <c r="C34" s="9"/>
      <c r="D34" s="6">
        <v>41037200</v>
      </c>
      <c r="E34" s="10"/>
      <c r="F34" s="15"/>
      <c r="G34" s="15"/>
      <c r="H34" s="7"/>
      <c r="I34" s="28" t="e">
        <f t="shared" si="0"/>
        <v>#DIV/0!</v>
      </c>
      <c r="J34" s="7">
        <f t="shared" si="3"/>
        <v>0</v>
      </c>
      <c r="K34" s="52"/>
    </row>
    <row r="35" spans="1:11" ht="61.5" hidden="1">
      <c r="A35" s="14" t="s">
        <v>55</v>
      </c>
      <c r="B35" s="9"/>
      <c r="C35" s="9"/>
      <c r="D35" s="6">
        <v>41039100</v>
      </c>
      <c r="E35" s="10"/>
      <c r="F35" s="15"/>
      <c r="G35" s="15"/>
      <c r="H35" s="7"/>
      <c r="I35" s="28" t="e">
        <f t="shared" si="0"/>
        <v>#DIV/0!</v>
      </c>
      <c r="J35" s="7" t="e">
        <f>#REF!-H35-K35</f>
        <v>#REF!</v>
      </c>
      <c r="K35" s="53"/>
    </row>
    <row r="36" spans="1:11" s="25" customFormat="1" ht="39.75">
      <c r="A36" s="11" t="s">
        <v>21</v>
      </c>
      <c r="B36" s="24"/>
      <c r="C36" s="24"/>
      <c r="D36" s="13"/>
      <c r="E36" s="13"/>
      <c r="F36" s="2">
        <f>SUM(F14:F32)</f>
        <v>2708379537</v>
      </c>
      <c r="G36" s="2">
        <f>SUM(G14:G32)</f>
        <v>1660162106</v>
      </c>
      <c r="H36" s="2">
        <f>SUM(H14:H32)</f>
        <v>1660162106</v>
      </c>
      <c r="I36" s="29">
        <f t="shared" si="0"/>
        <v>100</v>
      </c>
      <c r="J36" s="2">
        <f>SUM(J14:J32)</f>
        <v>0</v>
      </c>
      <c r="K36" s="8">
        <f>SUM(K14:K35)</f>
        <v>0</v>
      </c>
    </row>
    <row r="37" spans="1:11" s="25" customFormat="1" ht="40.5" customHeight="1">
      <c r="A37" s="11" t="s">
        <v>22</v>
      </c>
      <c r="B37" s="24"/>
      <c r="C37" s="24"/>
      <c r="D37" s="13"/>
      <c r="E37" s="13"/>
      <c r="F37" s="2">
        <f>F13+F36</f>
        <v>4377142931</v>
      </c>
      <c r="G37" s="2">
        <f>G13+G36</f>
        <v>2501111600</v>
      </c>
      <c r="H37" s="8">
        <f>H13+H36</f>
        <v>2501111600</v>
      </c>
      <c r="I37" s="29">
        <f t="shared" si="0"/>
        <v>100</v>
      </c>
      <c r="J37" s="8">
        <f>J13+J36</f>
        <v>0</v>
      </c>
      <c r="K37" s="8">
        <f>K13+K36</f>
        <v>0</v>
      </c>
    </row>
    <row r="38" spans="1:11" s="25" customFormat="1" ht="24.75">
      <c r="A38" s="96" t="s">
        <v>23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1:11" s="25" customFormat="1" ht="61.5" hidden="1">
      <c r="A39" s="65" t="s">
        <v>60</v>
      </c>
      <c r="B39" s="60"/>
      <c r="C39" s="60"/>
      <c r="D39" s="56">
        <v>41032500</v>
      </c>
      <c r="E39" s="60"/>
      <c r="F39" s="60"/>
      <c r="G39" s="77"/>
      <c r="H39" s="77"/>
      <c r="I39" s="28" t="e">
        <f>H39/#REF!*100</f>
        <v>#REF!</v>
      </c>
      <c r="J39" s="7" t="e">
        <f>#REF!-H39</f>
        <v>#REF!</v>
      </c>
      <c r="K39" s="60"/>
    </row>
    <row r="40" spans="1:11" s="25" customFormat="1" ht="61.5" hidden="1">
      <c r="A40" s="4" t="s">
        <v>41</v>
      </c>
      <c r="B40" s="5"/>
      <c r="C40" s="5"/>
      <c r="D40" s="6">
        <v>41033000</v>
      </c>
      <c r="E40" s="56"/>
      <c r="F40" s="56"/>
      <c r="G40" s="55"/>
      <c r="H40" s="55"/>
      <c r="I40" s="28" t="e">
        <f>H40/#REF!*100</f>
        <v>#REF!</v>
      </c>
      <c r="J40" s="7" t="e">
        <f>#REF!-H40-K40</f>
        <v>#REF!</v>
      </c>
      <c r="K40" s="55"/>
    </row>
    <row r="41" spans="1:11" s="25" customFormat="1" ht="61.5" hidden="1">
      <c r="A41" s="14" t="s">
        <v>43</v>
      </c>
      <c r="B41" s="5"/>
      <c r="C41" s="5"/>
      <c r="D41" s="6">
        <v>41034500</v>
      </c>
      <c r="E41" s="54"/>
      <c r="F41" s="54"/>
      <c r="G41" s="55"/>
      <c r="H41" s="55"/>
      <c r="I41" s="28" t="e">
        <f>H41/#REF!*100</f>
        <v>#REF!</v>
      </c>
      <c r="J41" s="7" t="e">
        <f>#REF!-H41-K41</f>
        <v>#REF!</v>
      </c>
      <c r="K41" s="55"/>
    </row>
    <row r="42" spans="1:11" s="25" customFormat="1" ht="61.5" hidden="1">
      <c r="A42" s="14" t="s">
        <v>59</v>
      </c>
      <c r="B42" s="9"/>
      <c r="C42" s="9"/>
      <c r="D42" s="6">
        <v>41036600</v>
      </c>
      <c r="E42" s="10"/>
      <c r="F42" s="15"/>
      <c r="G42" s="15"/>
      <c r="H42" s="55"/>
      <c r="I42" s="28" t="e">
        <f>H42/G42*100</f>
        <v>#DIV/0!</v>
      </c>
      <c r="J42" s="7">
        <f>G42-H42</f>
        <v>0</v>
      </c>
      <c r="K42" s="61"/>
    </row>
    <row r="43" spans="1:11" ht="102">
      <c r="A43" s="4" t="s">
        <v>37</v>
      </c>
      <c r="B43" s="9" t="s">
        <v>25</v>
      </c>
      <c r="C43" s="31" t="s">
        <v>35</v>
      </c>
      <c r="D43" s="6">
        <v>41037300</v>
      </c>
      <c r="E43" s="6"/>
      <c r="F43" s="15">
        <f>49561700+198247000</f>
        <v>247808700</v>
      </c>
      <c r="G43" s="15">
        <v>115649500</v>
      </c>
      <c r="H43" s="7">
        <v>115649500</v>
      </c>
      <c r="I43" s="28">
        <f>H43/G43*100</f>
        <v>100</v>
      </c>
      <c r="J43" s="7">
        <f>G43-H43</f>
        <v>0</v>
      </c>
      <c r="K43" s="52"/>
    </row>
    <row r="44" spans="1:11" s="25" customFormat="1" ht="39.75">
      <c r="A44" s="11" t="s">
        <v>26</v>
      </c>
      <c r="B44" s="12"/>
      <c r="C44" s="12"/>
      <c r="D44" s="13"/>
      <c r="E44" s="13"/>
      <c r="F44" s="2">
        <f>SUM(F43:F43)</f>
        <v>247808700</v>
      </c>
      <c r="G44" s="2">
        <f>SUM(G39:G43)</f>
        <v>115649500</v>
      </c>
      <c r="H44" s="2">
        <f>SUM(H39:H43)</f>
        <v>115649500</v>
      </c>
      <c r="I44" s="29">
        <f>H44/G44*100</f>
        <v>100</v>
      </c>
      <c r="J44" s="2">
        <f>J43+J42</f>
        <v>0</v>
      </c>
      <c r="K44" s="8">
        <f>SUM(K39:K43)</f>
        <v>0</v>
      </c>
    </row>
    <row r="45" spans="1:11" s="25" customFormat="1" ht="39.75">
      <c r="A45" s="11" t="s">
        <v>27</v>
      </c>
      <c r="B45" s="12"/>
      <c r="C45" s="12"/>
      <c r="D45" s="13"/>
      <c r="E45" s="13"/>
      <c r="F45" s="2">
        <f>F36+F44</f>
        <v>2956188237</v>
      </c>
      <c r="G45" s="2">
        <f>G36+G44</f>
        <v>1775811606</v>
      </c>
      <c r="H45" s="8">
        <f>H36+H44</f>
        <v>1775811606</v>
      </c>
      <c r="I45" s="29">
        <f>H45/G45*100</f>
        <v>100</v>
      </c>
      <c r="J45" s="8">
        <f>J36+J44</f>
        <v>0</v>
      </c>
      <c r="K45" s="8">
        <f>K36+K44</f>
        <v>0</v>
      </c>
    </row>
    <row r="46" spans="1:11" s="25" customFormat="1" ht="39.75">
      <c r="A46" s="11" t="s">
        <v>28</v>
      </c>
      <c r="B46" s="12"/>
      <c r="C46" s="12"/>
      <c r="D46" s="13"/>
      <c r="E46" s="13"/>
      <c r="F46" s="2">
        <f>F37+F44</f>
        <v>4624951631</v>
      </c>
      <c r="G46" s="2">
        <f>G37+G44</f>
        <v>2616761100</v>
      </c>
      <c r="H46" s="8">
        <f>H37+H44</f>
        <v>2616761100</v>
      </c>
      <c r="I46" s="29">
        <f>H46/G46*100</f>
        <v>100</v>
      </c>
      <c r="J46" s="8">
        <f>J37+J44</f>
        <v>0</v>
      </c>
      <c r="K46" s="8">
        <f>K37+K44</f>
        <v>0</v>
      </c>
    </row>
    <row r="47" spans="1:11" s="25" customFormat="1" ht="22.5">
      <c r="A47" s="11"/>
      <c r="B47" s="41"/>
      <c r="C47" s="41"/>
      <c r="D47" s="42"/>
      <c r="E47" s="42"/>
      <c r="F47" s="38"/>
      <c r="G47" s="38"/>
      <c r="H47" s="43"/>
      <c r="I47" s="44"/>
      <c r="J47" s="43"/>
      <c r="K47" s="67"/>
    </row>
    <row r="48" spans="1:11" s="25" customFormat="1" ht="22.5">
      <c r="A48" s="32"/>
      <c r="B48" s="33"/>
      <c r="C48" s="33"/>
      <c r="D48" s="34"/>
      <c r="E48" s="34"/>
      <c r="F48" s="35"/>
      <c r="G48" s="35"/>
      <c r="H48" s="36"/>
      <c r="I48" s="37"/>
      <c r="J48" s="36"/>
      <c r="K48" s="62"/>
    </row>
    <row r="49" spans="1:10" ht="22.5">
      <c r="A49" s="32"/>
      <c r="B49" s="33"/>
      <c r="C49" s="33"/>
      <c r="D49" s="45"/>
      <c r="E49" s="45"/>
      <c r="F49" s="39"/>
      <c r="G49" s="39"/>
      <c r="H49" s="46"/>
      <c r="I49" s="47"/>
      <c r="J49" s="46"/>
    </row>
    <row r="50" spans="1:11" s="51" customFormat="1" ht="22.5">
      <c r="A50" s="48"/>
      <c r="B50" s="49"/>
      <c r="C50" s="49"/>
      <c r="D50" s="1"/>
      <c r="E50" s="1"/>
      <c r="F50" s="40"/>
      <c r="G50" s="40"/>
      <c r="H50" s="78"/>
      <c r="I50" s="50"/>
      <c r="J50" s="1"/>
      <c r="K50" s="70"/>
    </row>
  </sheetData>
  <sheetProtection/>
  <mergeCells count="13">
    <mergeCell ref="K4:K5"/>
    <mergeCell ref="A6:K6"/>
    <mergeCell ref="A38:K38"/>
    <mergeCell ref="A1:K1"/>
    <mergeCell ref="A2:K2"/>
    <mergeCell ref="A4:A5"/>
    <mergeCell ref="B4:B5"/>
    <mergeCell ref="C4:C5"/>
    <mergeCell ref="D4:D5"/>
    <mergeCell ref="E4:E5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68" zoomScaleNormal="68" zoomScalePageLayoutView="0" workbookViewId="0" topLeftCell="A1">
      <selection activeCell="Q4" sqref="Q4"/>
    </sheetView>
  </sheetViews>
  <sheetFormatPr defaultColWidth="8.8515625" defaultRowHeight="15"/>
  <cols>
    <col min="1" max="1" width="69.8515625" style="48" customWidth="1"/>
    <col min="2" max="2" width="14.140625" style="49" hidden="1" customWidth="1"/>
    <col min="3" max="3" width="10.57421875" style="49" hidden="1" customWidth="1"/>
    <col min="4" max="4" width="16.421875" style="1" customWidth="1"/>
    <col min="5" max="5" width="8.421875" style="1" hidden="1" customWidth="1"/>
    <col min="6" max="6" width="27.8515625" style="40" customWidth="1"/>
    <col min="7" max="7" width="33.421875" style="40" customWidth="1"/>
    <col min="8" max="8" width="29.57421875" style="78" customWidth="1"/>
    <col min="9" max="9" width="19.00390625" style="50" customWidth="1"/>
    <col min="10" max="10" width="29.421875" style="1" customWidth="1"/>
    <col min="11" max="11" width="27.140625" style="69" customWidth="1"/>
    <col min="12" max="12" width="13.140625" style="1" customWidth="1"/>
    <col min="13" max="16384" width="8.8515625" style="1" customWidth="1"/>
  </cols>
  <sheetData>
    <row r="1" spans="1:11" s="25" customFormat="1" ht="22.5">
      <c r="A1" s="32"/>
      <c r="B1" s="33"/>
      <c r="C1" s="33"/>
      <c r="D1" s="34"/>
      <c r="E1" s="34"/>
      <c r="F1" s="35"/>
      <c r="G1" s="35"/>
      <c r="H1" s="36"/>
      <c r="I1" s="37"/>
      <c r="J1" s="36"/>
      <c r="K1" s="62"/>
    </row>
    <row r="2" spans="1:11" ht="22.5" customHeight="1">
      <c r="A2" s="80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2.5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2.5">
      <c r="A4" s="26"/>
      <c r="B4" s="26"/>
      <c r="C4" s="26"/>
      <c r="D4" s="26"/>
      <c r="E4" s="26"/>
      <c r="F4" s="27"/>
      <c r="G4" s="27"/>
      <c r="H4" s="26"/>
      <c r="I4" s="30"/>
      <c r="J4" s="26" t="s">
        <v>38</v>
      </c>
      <c r="K4" s="63"/>
    </row>
    <row r="5" spans="1:11" ht="21" customHeight="1">
      <c r="A5" s="82" t="s">
        <v>0</v>
      </c>
      <c r="B5" s="84" t="s">
        <v>29</v>
      </c>
      <c r="C5" s="84" t="s">
        <v>30</v>
      </c>
      <c r="D5" s="84" t="s">
        <v>3</v>
      </c>
      <c r="E5" s="84" t="s">
        <v>4</v>
      </c>
      <c r="F5" s="88" t="s">
        <v>5</v>
      </c>
      <c r="G5" s="99"/>
      <c r="H5" s="90" t="s">
        <v>6</v>
      </c>
      <c r="I5" s="91"/>
      <c r="J5" s="92" t="s">
        <v>7</v>
      </c>
      <c r="K5" s="94" t="s">
        <v>45</v>
      </c>
    </row>
    <row r="6" spans="1:11" ht="40.5">
      <c r="A6" s="83"/>
      <c r="B6" s="85"/>
      <c r="C6" s="85"/>
      <c r="D6" s="85"/>
      <c r="E6" s="85"/>
      <c r="F6" s="20" t="s">
        <v>8</v>
      </c>
      <c r="G6" s="20" t="s">
        <v>70</v>
      </c>
      <c r="H6" s="21" t="s">
        <v>9</v>
      </c>
      <c r="I6" s="3" t="s">
        <v>10</v>
      </c>
      <c r="J6" s="93"/>
      <c r="K6" s="95"/>
    </row>
    <row r="7" spans="1:11" ht="24.75">
      <c r="A7" s="96"/>
      <c r="B7" s="97"/>
      <c r="C7" s="97"/>
      <c r="D7" s="97"/>
      <c r="E7" s="97"/>
      <c r="F7" s="97"/>
      <c r="G7" s="97"/>
      <c r="H7" s="97"/>
      <c r="I7" s="97"/>
      <c r="J7" s="97"/>
      <c r="K7" s="98"/>
    </row>
    <row r="8" spans="1:11" ht="22.5">
      <c r="A8" s="4" t="s">
        <v>12</v>
      </c>
      <c r="B8" s="5" t="s">
        <v>13</v>
      </c>
      <c r="C8" s="5" t="s">
        <v>14</v>
      </c>
      <c r="D8" s="6">
        <v>41020100</v>
      </c>
      <c r="E8" s="6"/>
      <c r="F8" s="16">
        <v>252482100</v>
      </c>
      <c r="G8" s="16">
        <v>126241200</v>
      </c>
      <c r="H8" s="16">
        <v>126241200</v>
      </c>
      <c r="I8" s="28">
        <f aca="true" t="shared" si="0" ref="I8:I28">H8/G8*100</f>
        <v>100</v>
      </c>
      <c r="J8" s="7">
        <f aca="true" t="shared" si="1" ref="J8:J17">G8-H8</f>
        <v>0</v>
      </c>
      <c r="K8" s="57"/>
    </row>
    <row r="9" spans="1:11" ht="81.75">
      <c r="A9" s="22" t="s">
        <v>15</v>
      </c>
      <c r="B9" s="23" t="s">
        <v>16</v>
      </c>
      <c r="C9" s="23" t="s">
        <v>14</v>
      </c>
      <c r="D9" s="6">
        <v>41020200</v>
      </c>
      <c r="E9" s="10" t="s">
        <v>17</v>
      </c>
      <c r="F9" s="15">
        <v>114236400</v>
      </c>
      <c r="G9" s="15">
        <v>57117000</v>
      </c>
      <c r="H9" s="75">
        <v>57117000</v>
      </c>
      <c r="I9" s="28">
        <f t="shared" si="0"/>
        <v>100</v>
      </c>
      <c r="J9" s="7">
        <f t="shared" si="1"/>
        <v>0</v>
      </c>
      <c r="K9" s="57"/>
    </row>
    <row r="10" spans="1:11" ht="61.5" hidden="1">
      <c r="A10" s="22" t="s">
        <v>58</v>
      </c>
      <c r="B10" s="23"/>
      <c r="C10" s="23"/>
      <c r="D10" s="6">
        <v>41021100</v>
      </c>
      <c r="E10" s="10"/>
      <c r="F10" s="15"/>
      <c r="G10" s="15"/>
      <c r="H10" s="74"/>
      <c r="I10" s="28" t="e">
        <f t="shared" si="0"/>
        <v>#DIV/0!</v>
      </c>
      <c r="J10" s="7">
        <f t="shared" si="1"/>
        <v>0</v>
      </c>
      <c r="K10" s="57"/>
    </row>
    <row r="11" spans="1:11" ht="61.5" hidden="1">
      <c r="A11" s="14" t="s">
        <v>46</v>
      </c>
      <c r="B11" s="23"/>
      <c r="C11" s="23"/>
      <c r="D11" s="6">
        <v>41030500</v>
      </c>
      <c r="E11" s="10"/>
      <c r="F11" s="15"/>
      <c r="G11" s="15"/>
      <c r="H11" s="76"/>
      <c r="I11" s="28" t="e">
        <f t="shared" si="0"/>
        <v>#DIV/0!</v>
      </c>
      <c r="J11" s="7">
        <f t="shared" si="1"/>
        <v>0</v>
      </c>
      <c r="K11" s="53"/>
    </row>
    <row r="12" spans="1:11" ht="61.5" hidden="1">
      <c r="A12" s="14" t="s">
        <v>44</v>
      </c>
      <c r="B12" s="24"/>
      <c r="C12" s="24"/>
      <c r="D12" s="6">
        <v>41032300</v>
      </c>
      <c r="E12" s="13"/>
      <c r="F12" s="2"/>
      <c r="G12" s="15"/>
      <c r="H12" s="76"/>
      <c r="I12" s="28" t="e">
        <f t="shared" si="0"/>
        <v>#DIV/0!</v>
      </c>
      <c r="J12" s="7">
        <f t="shared" si="1"/>
        <v>0</v>
      </c>
      <c r="K12" s="53"/>
    </row>
    <row r="13" spans="1:11" ht="123">
      <c r="A13" s="73" t="s">
        <v>62</v>
      </c>
      <c r="B13" s="72"/>
      <c r="C13" s="72"/>
      <c r="D13" s="6">
        <v>41021300</v>
      </c>
      <c r="E13" s="13"/>
      <c r="F13" s="15">
        <v>7761194</v>
      </c>
      <c r="G13" s="15">
        <v>7761194</v>
      </c>
      <c r="H13" s="76">
        <v>7761194</v>
      </c>
      <c r="I13" s="28">
        <f t="shared" si="0"/>
        <v>100</v>
      </c>
      <c r="J13" s="7">
        <f t="shared" si="1"/>
        <v>0</v>
      </c>
      <c r="K13" s="53"/>
    </row>
    <row r="14" spans="1:11" ht="81.75">
      <c r="A14" s="22" t="s">
        <v>66</v>
      </c>
      <c r="B14" s="72"/>
      <c r="C14" s="72"/>
      <c r="D14" s="6">
        <v>41021400</v>
      </c>
      <c r="E14" s="13"/>
      <c r="F14" s="15">
        <v>1951800</v>
      </c>
      <c r="G14" s="15">
        <v>976200</v>
      </c>
      <c r="H14" s="76">
        <v>976200</v>
      </c>
      <c r="I14" s="28">
        <f>H14/G14*100</f>
        <v>100</v>
      </c>
      <c r="J14" s="7">
        <f>G14-H14</f>
        <v>0</v>
      </c>
      <c r="K14" s="53"/>
    </row>
    <row r="15" spans="1:11" ht="61.5">
      <c r="A15" s="14" t="s">
        <v>46</v>
      </c>
      <c r="B15" s="24"/>
      <c r="C15" s="24"/>
      <c r="D15" s="6">
        <v>41030500</v>
      </c>
      <c r="E15" s="13"/>
      <c r="F15" s="15">
        <v>11998676</v>
      </c>
      <c r="G15" s="15">
        <v>0</v>
      </c>
      <c r="H15" s="15">
        <v>0</v>
      </c>
      <c r="I15" s="28" t="e">
        <f>H15/G15*100</f>
        <v>#DIV/0!</v>
      </c>
      <c r="J15" s="7">
        <f>G15-H15</f>
        <v>0</v>
      </c>
      <c r="K15" s="53"/>
    </row>
    <row r="16" spans="1:11" ht="40.5">
      <c r="A16" s="14" t="s">
        <v>68</v>
      </c>
      <c r="B16" s="24"/>
      <c r="C16" s="24"/>
      <c r="D16" s="6">
        <v>41031900</v>
      </c>
      <c r="E16" s="13"/>
      <c r="F16" s="15">
        <v>41079000</v>
      </c>
      <c r="G16" s="15">
        <v>24647400</v>
      </c>
      <c r="H16" s="15">
        <v>24647400</v>
      </c>
      <c r="I16" s="28">
        <f t="shared" si="0"/>
        <v>100</v>
      </c>
      <c r="J16" s="7">
        <f t="shared" si="1"/>
        <v>0</v>
      </c>
      <c r="K16" s="53"/>
    </row>
    <row r="17" spans="1:11" ht="61.5">
      <c r="A17" s="65" t="s">
        <v>69</v>
      </c>
      <c r="B17" s="24"/>
      <c r="C17" s="24"/>
      <c r="D17" s="6">
        <v>41032800</v>
      </c>
      <c r="E17" s="13"/>
      <c r="F17" s="15">
        <v>25037000</v>
      </c>
      <c r="G17" s="15">
        <v>15022200</v>
      </c>
      <c r="H17" s="15">
        <v>15022200</v>
      </c>
      <c r="I17" s="28">
        <f t="shared" si="0"/>
        <v>100</v>
      </c>
      <c r="J17" s="7">
        <f t="shared" si="1"/>
        <v>0</v>
      </c>
      <c r="K17" s="53"/>
    </row>
    <row r="18" spans="1:11" ht="61.5">
      <c r="A18" s="4" t="s">
        <v>63</v>
      </c>
      <c r="B18" s="5"/>
      <c r="C18" s="5"/>
      <c r="D18" s="6">
        <v>41033000</v>
      </c>
      <c r="E18" s="6"/>
      <c r="F18" s="15">
        <f>37369200+6832400+6427000</f>
        <v>50628600</v>
      </c>
      <c r="G18" s="15">
        <f>26590000+3214000</f>
        <v>29804000</v>
      </c>
      <c r="H18" s="74">
        <v>29804000</v>
      </c>
      <c r="I18" s="28">
        <f t="shared" si="0"/>
        <v>100</v>
      </c>
      <c r="J18" s="7">
        <f>G18-H18-K18</f>
        <v>0</v>
      </c>
      <c r="K18" s="53"/>
    </row>
    <row r="19" spans="1:11" ht="81.75" hidden="1">
      <c r="A19" s="4" t="s">
        <v>57</v>
      </c>
      <c r="B19" s="5"/>
      <c r="C19" s="5"/>
      <c r="D19" s="6">
        <v>41033400</v>
      </c>
      <c r="E19" s="6"/>
      <c r="F19" s="15"/>
      <c r="H19" s="74"/>
      <c r="I19" s="28" t="e">
        <f>H19/G19*100</f>
        <v>#DIV/0!</v>
      </c>
      <c r="J19" s="7">
        <f>G19-H19-K19</f>
        <v>0</v>
      </c>
      <c r="K19" s="53"/>
    </row>
    <row r="20" spans="1:11" ht="61.5" hidden="1">
      <c r="A20" s="4" t="s">
        <v>51</v>
      </c>
      <c r="B20" s="5"/>
      <c r="C20" s="5"/>
      <c r="D20" s="6">
        <v>41033800</v>
      </c>
      <c r="E20" s="6"/>
      <c r="F20" s="15"/>
      <c r="G20" s="15"/>
      <c r="H20" s="74"/>
      <c r="I20" s="28" t="e">
        <f>H20/G20*100</f>
        <v>#DIV/0!</v>
      </c>
      <c r="J20" s="7">
        <f>G20-H20-K20</f>
        <v>0</v>
      </c>
      <c r="K20" s="53"/>
    </row>
    <row r="21" spans="1:11" ht="61.5">
      <c r="A21" s="14" t="s">
        <v>67</v>
      </c>
      <c r="B21" s="24"/>
      <c r="C21" s="24"/>
      <c r="D21" s="6">
        <v>41032900</v>
      </c>
      <c r="E21" s="13"/>
      <c r="F21" s="15">
        <v>784700</v>
      </c>
      <c r="G21" s="15">
        <v>313700</v>
      </c>
      <c r="H21" s="74">
        <v>313700</v>
      </c>
      <c r="I21" s="28">
        <f>H21/G21*100</f>
        <v>100</v>
      </c>
      <c r="J21" s="7">
        <f>G21-H21-K21</f>
        <v>0</v>
      </c>
      <c r="K21" s="53"/>
    </row>
    <row r="22" spans="1:11" ht="40.5">
      <c r="A22" s="4" t="s">
        <v>19</v>
      </c>
      <c r="B22" s="5" t="s">
        <v>20</v>
      </c>
      <c r="C22" s="5" t="s">
        <v>14</v>
      </c>
      <c r="D22" s="6">
        <v>41033900</v>
      </c>
      <c r="E22" s="6"/>
      <c r="F22" s="15">
        <v>153134800</v>
      </c>
      <c r="G22" s="15">
        <v>93914300</v>
      </c>
      <c r="H22" s="74">
        <v>93914300</v>
      </c>
      <c r="I22" s="28">
        <f t="shared" si="0"/>
        <v>100</v>
      </c>
      <c r="J22" s="7">
        <f aca="true" t="shared" si="2" ref="J22:J30">G22-H22</f>
        <v>0</v>
      </c>
      <c r="K22" s="57"/>
    </row>
    <row r="23" spans="1:11" ht="61.5" hidden="1">
      <c r="A23" s="14" t="s">
        <v>43</v>
      </c>
      <c r="B23" s="5"/>
      <c r="C23" s="5"/>
      <c r="D23" s="6">
        <v>41034500</v>
      </c>
      <c r="E23" s="10"/>
      <c r="F23" s="15"/>
      <c r="G23" s="15"/>
      <c r="H23" s="74"/>
      <c r="I23" s="28" t="e">
        <f t="shared" si="0"/>
        <v>#DIV/0!</v>
      </c>
      <c r="J23" s="7">
        <f t="shared" si="2"/>
        <v>0</v>
      </c>
      <c r="K23" s="57"/>
    </row>
    <row r="24" spans="1:11" ht="61.5" hidden="1">
      <c r="A24" s="14" t="s">
        <v>53</v>
      </c>
      <c r="B24" s="5"/>
      <c r="C24" s="5"/>
      <c r="D24" s="6">
        <v>41035300</v>
      </c>
      <c r="E24" s="10"/>
      <c r="F24" s="15"/>
      <c r="G24" s="15"/>
      <c r="H24" s="74"/>
      <c r="I24" s="28" t="e">
        <f t="shared" si="0"/>
        <v>#DIV/0!</v>
      </c>
      <c r="J24" s="7">
        <f t="shared" si="2"/>
        <v>0</v>
      </c>
      <c r="K24" s="57"/>
    </row>
    <row r="25" spans="1:11" ht="61.5">
      <c r="A25" s="14" t="s">
        <v>36</v>
      </c>
      <c r="B25" s="9" t="s">
        <v>34</v>
      </c>
      <c r="C25" s="9" t="s">
        <v>35</v>
      </c>
      <c r="D25" s="6">
        <v>41035400</v>
      </c>
      <c r="E25" s="10"/>
      <c r="F25" s="15">
        <v>10099700</v>
      </c>
      <c r="G25" s="15">
        <v>5049600</v>
      </c>
      <c r="H25" s="74">
        <v>5049600</v>
      </c>
      <c r="I25" s="28">
        <f t="shared" si="0"/>
        <v>100</v>
      </c>
      <c r="J25" s="7">
        <f t="shared" si="2"/>
        <v>0</v>
      </c>
      <c r="K25" s="57"/>
    </row>
    <row r="26" spans="1:11" ht="81.75">
      <c r="A26" s="66" t="s">
        <v>65</v>
      </c>
      <c r="B26" s="9" t="s">
        <v>34</v>
      </c>
      <c r="C26" s="9" t="s">
        <v>35</v>
      </c>
      <c r="D26" s="6">
        <v>41035600</v>
      </c>
      <c r="E26" s="10"/>
      <c r="F26" s="15">
        <f>883600+6338200</f>
        <v>7221800</v>
      </c>
      <c r="G26" s="15">
        <f>331100+2376900</f>
        <v>2708000</v>
      </c>
      <c r="H26" s="15">
        <f>331100+2376900</f>
        <v>2708000</v>
      </c>
      <c r="I26" s="28">
        <f t="shared" si="0"/>
        <v>100</v>
      </c>
      <c r="J26" s="7">
        <f t="shared" si="2"/>
        <v>0</v>
      </c>
      <c r="K26" s="53"/>
    </row>
    <row r="27" spans="1:11" ht="61.5">
      <c r="A27" s="14" t="s">
        <v>50</v>
      </c>
      <c r="B27" s="9"/>
      <c r="C27" s="9"/>
      <c r="D27" s="6">
        <v>41036100</v>
      </c>
      <c r="E27" s="10"/>
      <c r="F27" s="15">
        <v>22304796</v>
      </c>
      <c r="G27" s="15">
        <v>21911141</v>
      </c>
      <c r="H27" s="15">
        <v>21911141</v>
      </c>
      <c r="I27" s="28">
        <f t="shared" si="0"/>
        <v>100</v>
      </c>
      <c r="J27" s="7">
        <f t="shared" si="2"/>
        <v>0</v>
      </c>
      <c r="K27" s="53"/>
    </row>
    <row r="28" spans="1:11" ht="40.5">
      <c r="A28" s="14" t="s">
        <v>48</v>
      </c>
      <c r="B28" s="9"/>
      <c r="C28" s="9"/>
      <c r="D28" s="6">
        <v>41036400</v>
      </c>
      <c r="E28" s="10"/>
      <c r="F28" s="15">
        <v>10057365</v>
      </c>
      <c r="G28" s="15">
        <v>10057365</v>
      </c>
      <c r="H28" s="15">
        <v>10057365</v>
      </c>
      <c r="I28" s="28">
        <f t="shared" si="0"/>
        <v>100</v>
      </c>
      <c r="J28" s="7">
        <f t="shared" si="2"/>
        <v>0</v>
      </c>
      <c r="K28" s="53"/>
    </row>
    <row r="29" spans="1:11" ht="40.5" hidden="1">
      <c r="A29" s="14" t="s">
        <v>52</v>
      </c>
      <c r="B29" s="9"/>
      <c r="C29" s="9"/>
      <c r="D29" s="6">
        <v>41037000</v>
      </c>
      <c r="E29" s="10"/>
      <c r="F29" s="15"/>
      <c r="G29" s="15"/>
      <c r="H29" s="7"/>
      <c r="I29" s="28" t="e">
        <f>H29/#REF!*100</f>
        <v>#REF!</v>
      </c>
      <c r="J29" s="7">
        <f t="shared" si="2"/>
        <v>0</v>
      </c>
      <c r="K29" s="53"/>
    </row>
    <row r="30" spans="1:11" ht="61.5" hidden="1">
      <c r="A30" s="14" t="s">
        <v>47</v>
      </c>
      <c r="B30" s="9"/>
      <c r="C30" s="9"/>
      <c r="D30" s="6">
        <v>41037200</v>
      </c>
      <c r="E30" s="10"/>
      <c r="F30" s="15"/>
      <c r="G30" s="15"/>
      <c r="H30" s="7"/>
      <c r="I30" s="28" t="e">
        <f>H30/#REF!*100</f>
        <v>#REF!</v>
      </c>
      <c r="J30" s="7">
        <f t="shared" si="2"/>
        <v>0</v>
      </c>
      <c r="K30" s="53"/>
    </row>
    <row r="31" spans="1:11" ht="61.5" hidden="1">
      <c r="A31" s="14" t="s">
        <v>55</v>
      </c>
      <c r="B31" s="9"/>
      <c r="C31" s="9"/>
      <c r="D31" s="6">
        <v>41039100</v>
      </c>
      <c r="E31" s="10"/>
      <c r="F31" s="15"/>
      <c r="G31" s="15"/>
      <c r="H31" s="7"/>
      <c r="I31" s="28" t="e">
        <f>H31/#REF!*100</f>
        <v>#REF!</v>
      </c>
      <c r="J31" s="7" t="e">
        <f>#REF!-H31-K31</f>
        <v>#REF!</v>
      </c>
      <c r="K31" s="53"/>
    </row>
    <row r="32" spans="1:11" s="25" customFormat="1" ht="39.75">
      <c r="A32" s="11" t="s">
        <v>31</v>
      </c>
      <c r="B32" s="12"/>
      <c r="C32" s="12"/>
      <c r="D32" s="13"/>
      <c r="E32" s="13"/>
      <c r="F32" s="2">
        <f>SUM(F8:F28)</f>
        <v>708777931</v>
      </c>
      <c r="G32" s="2">
        <f>SUM(G8:G28)</f>
        <v>395523300</v>
      </c>
      <c r="H32" s="2">
        <f>SUM(H8:H28)</f>
        <v>395523300</v>
      </c>
      <c r="I32" s="29">
        <f>H32/G32*100</f>
        <v>100</v>
      </c>
      <c r="J32" s="2">
        <f>SUM(J8:J28)</f>
        <v>0</v>
      </c>
      <c r="K32" s="8">
        <f>SUM(K8:K31)</f>
        <v>0</v>
      </c>
    </row>
    <row r="33" spans="1:11" ht="24.75">
      <c r="A33" s="96" t="s">
        <v>23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ht="61.5" hidden="1">
      <c r="A34" s="4" t="s">
        <v>41</v>
      </c>
      <c r="B34" s="5"/>
      <c r="C34" s="5"/>
      <c r="D34" s="6">
        <v>41033000</v>
      </c>
      <c r="E34" s="56"/>
      <c r="F34" s="56"/>
      <c r="G34" s="55"/>
      <c r="H34" s="55"/>
      <c r="I34" s="28" t="e">
        <f>H34/#REF!*100</f>
        <v>#REF!</v>
      </c>
      <c r="J34" s="7" t="e">
        <f>#REF!-H34-K34</f>
        <v>#REF!</v>
      </c>
      <c r="K34" s="59"/>
    </row>
    <row r="35" spans="1:11" ht="40.5" hidden="1">
      <c r="A35" s="14" t="s">
        <v>59</v>
      </c>
      <c r="B35" s="9"/>
      <c r="C35" s="9"/>
      <c r="D35" s="6">
        <v>41036600</v>
      </c>
      <c r="E35" s="10"/>
      <c r="F35" s="15"/>
      <c r="G35" s="15"/>
      <c r="H35" s="55"/>
      <c r="I35" s="28" t="e">
        <f>H35/G35*100</f>
        <v>#DIV/0!</v>
      </c>
      <c r="J35" s="7">
        <f>G35-H35</f>
        <v>0</v>
      </c>
      <c r="K35" s="68"/>
    </row>
    <row r="36" spans="1:11" ht="123">
      <c r="A36" s="4" t="s">
        <v>24</v>
      </c>
      <c r="B36" s="9" t="s">
        <v>25</v>
      </c>
      <c r="C36" s="31">
        <v>3220</v>
      </c>
      <c r="D36" s="6">
        <v>41037300</v>
      </c>
      <c r="E36" s="6"/>
      <c r="F36" s="15">
        <f>49561700+198247000</f>
        <v>247808700</v>
      </c>
      <c r="G36" s="15">
        <v>115649500</v>
      </c>
      <c r="H36" s="7">
        <v>115649500</v>
      </c>
      <c r="I36" s="28">
        <f>H36/G36*100</f>
        <v>100</v>
      </c>
      <c r="J36" s="7">
        <f>G36-H36</f>
        <v>0</v>
      </c>
      <c r="K36" s="58"/>
    </row>
    <row r="37" spans="1:11" s="25" customFormat="1" ht="39.75">
      <c r="A37" s="11" t="s">
        <v>32</v>
      </c>
      <c r="B37" s="12"/>
      <c r="C37" s="12"/>
      <c r="D37" s="13"/>
      <c r="E37" s="13"/>
      <c r="F37" s="2">
        <f>SUM(F36:F36)</f>
        <v>247808700</v>
      </c>
      <c r="G37" s="2">
        <f>SUM(G34:G36)</f>
        <v>115649500</v>
      </c>
      <c r="H37" s="2">
        <f>SUM(H34:H36)</f>
        <v>115649500</v>
      </c>
      <c r="I37" s="29">
        <f>H37/G37*100</f>
        <v>100</v>
      </c>
      <c r="J37" s="2">
        <f>SUM(J35:J36)</f>
        <v>0</v>
      </c>
      <c r="K37" s="8">
        <f>SUM(K34:K36)</f>
        <v>0</v>
      </c>
    </row>
    <row r="38" spans="1:11" s="25" customFormat="1" ht="39.75">
      <c r="A38" s="11" t="s">
        <v>33</v>
      </c>
      <c r="B38" s="12"/>
      <c r="C38" s="12"/>
      <c r="D38" s="13"/>
      <c r="E38" s="13"/>
      <c r="F38" s="2">
        <f>F32+F37</f>
        <v>956586631</v>
      </c>
      <c r="G38" s="2">
        <f>G32+G37</f>
        <v>511172800</v>
      </c>
      <c r="H38" s="8">
        <f>H32+H37</f>
        <v>511172800</v>
      </c>
      <c r="I38" s="29">
        <f>H38/G38*100</f>
        <v>100</v>
      </c>
      <c r="J38" s="8">
        <f>J32+J37</f>
        <v>0</v>
      </c>
      <c r="K38" s="8">
        <f>K32+K37</f>
        <v>0</v>
      </c>
    </row>
    <row r="39" spans="1:10" ht="22.5">
      <c r="A39" s="32"/>
      <c r="B39" s="33"/>
      <c r="C39" s="33"/>
      <c r="D39" s="45"/>
      <c r="E39" s="45"/>
      <c r="F39" s="39"/>
      <c r="G39" s="39"/>
      <c r="H39" s="46"/>
      <c r="I39" s="47"/>
      <c r="J39" s="46"/>
    </row>
    <row r="40" spans="1:10" ht="22.5">
      <c r="A40" s="32"/>
      <c r="B40" s="33"/>
      <c r="C40" s="33"/>
      <c r="D40" s="45"/>
      <c r="E40" s="45"/>
      <c r="F40" s="39"/>
      <c r="G40" s="39"/>
      <c r="H40" s="46"/>
      <c r="I40" s="47"/>
      <c r="J40" s="46"/>
    </row>
    <row r="41" spans="1:10" ht="22.5">
      <c r="A41" s="32"/>
      <c r="B41" s="33"/>
      <c r="C41" s="33"/>
      <c r="D41" s="45"/>
      <c r="E41" s="45"/>
      <c r="F41" s="39"/>
      <c r="G41" s="39"/>
      <c r="H41" s="46"/>
      <c r="I41" s="47"/>
      <c r="J41" s="46"/>
    </row>
    <row r="42" spans="1:10" ht="22.5">
      <c r="A42" s="32"/>
      <c r="B42" s="33"/>
      <c r="C42" s="33"/>
      <c r="D42" s="45"/>
      <c r="E42" s="45"/>
      <c r="F42" s="39"/>
      <c r="G42" s="39"/>
      <c r="H42" s="46"/>
      <c r="I42" s="47"/>
      <c r="J42" s="46"/>
    </row>
    <row r="43" spans="1:10" ht="22.5">
      <c r="A43" s="32"/>
      <c r="B43" s="33"/>
      <c r="C43" s="33"/>
      <c r="D43" s="45"/>
      <c r="E43" s="45"/>
      <c r="F43" s="39"/>
      <c r="G43" s="39"/>
      <c r="H43" s="46"/>
      <c r="I43" s="47"/>
      <c r="J43" s="46"/>
    </row>
    <row r="44" spans="1:10" ht="22.5">
      <c r="A44" s="32"/>
      <c r="B44" s="33"/>
      <c r="C44" s="33"/>
      <c r="D44" s="45"/>
      <c r="E44" s="45"/>
      <c r="F44" s="39"/>
      <c r="G44" s="39"/>
      <c r="H44" s="46"/>
      <c r="I44" s="47"/>
      <c r="J44" s="46"/>
    </row>
    <row r="45" spans="1:11" s="51" customFormat="1" ht="22.5">
      <c r="A45" s="48"/>
      <c r="B45" s="49"/>
      <c r="C45" s="49"/>
      <c r="D45" s="1"/>
      <c r="E45" s="1"/>
      <c r="F45" s="40"/>
      <c r="G45" s="40"/>
      <c r="H45" s="78"/>
      <c r="I45" s="50"/>
      <c r="J45" s="1"/>
      <c r="K45" s="70"/>
    </row>
  </sheetData>
  <sheetProtection/>
  <mergeCells count="13">
    <mergeCell ref="A2:K2"/>
    <mergeCell ref="A3:K3"/>
    <mergeCell ref="A5:A6"/>
    <mergeCell ref="B5:B6"/>
    <mergeCell ref="C5:C6"/>
    <mergeCell ref="D5:D6"/>
    <mergeCell ref="E5:E6"/>
    <mergeCell ref="F5:G5"/>
    <mergeCell ref="H5:I5"/>
    <mergeCell ref="J5:J6"/>
    <mergeCell ref="K5:K6"/>
    <mergeCell ref="A7:K7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2023-10-26T07:07:32Z</dcterms:modified>
  <cp:category/>
  <cp:version/>
  <cp:contentType/>
  <cp:contentStatus/>
</cp:coreProperties>
</file>