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140" windowHeight="7090" activeTab="1"/>
  </bookViews>
  <sheets>
    <sheet name="ЗагФ_ТГ" sheetId="1" r:id="rId1"/>
    <sheet name="По платежах_Область" sheetId="2" r:id="rId2"/>
  </sheets>
  <definedNames>
    <definedName name="_xlnm.Print_Titles" localSheetId="1">'По платежах_Область'!$6:$8</definedName>
    <definedName name="_xlnm.Print_Area" localSheetId="0">ЗагФ_ТГ!$A$1:$H$67</definedName>
    <definedName name="_xlnm.Print_Area" localSheetId="1">'По платежах_Область'!$A$1:$I$83</definedName>
  </definedNames>
  <calcPr calcId="145621"/>
</workbook>
</file>

<file path=xl/calcChain.xml><?xml version="1.0" encoding="utf-8"?>
<calcChain xmlns="http://schemas.openxmlformats.org/spreadsheetml/2006/main">
  <c r="G81" i="2" l="1"/>
  <c r="I81" i="2"/>
  <c r="G80" i="2"/>
  <c r="I80" i="2"/>
  <c r="G79" i="2"/>
  <c r="I79" i="2"/>
  <c r="G78" i="2"/>
  <c r="I78" i="2"/>
  <c r="G77" i="2"/>
  <c r="I77" i="2"/>
  <c r="G76" i="2"/>
  <c r="I76" i="2"/>
  <c r="G75" i="2"/>
  <c r="I75" i="2"/>
  <c r="G74" i="2"/>
  <c r="I74" i="2"/>
  <c r="G73" i="2"/>
  <c r="I73" i="2"/>
  <c r="G72" i="2"/>
  <c r="I72" i="2"/>
  <c r="G71" i="2"/>
  <c r="I71" i="2"/>
  <c r="G70" i="2"/>
  <c r="I70" i="2"/>
  <c r="G69" i="2"/>
  <c r="I69" i="2"/>
  <c r="G68" i="2"/>
  <c r="I68" i="2"/>
  <c r="G67" i="2"/>
  <c r="I67" i="2"/>
  <c r="G66" i="2"/>
  <c r="I66" i="2"/>
  <c r="G65" i="2"/>
  <c r="I65" i="2"/>
  <c r="G64" i="2"/>
  <c r="I64" i="2"/>
  <c r="G63" i="2"/>
  <c r="I63" i="2"/>
  <c r="G62" i="2"/>
  <c r="I62" i="2"/>
  <c r="G61" i="2"/>
  <c r="I61" i="2"/>
  <c r="G60" i="2"/>
  <c r="I60" i="2"/>
  <c r="G59" i="2"/>
  <c r="I59" i="2"/>
  <c r="G58" i="2"/>
  <c r="I58" i="2"/>
  <c r="G57" i="2"/>
  <c r="I57" i="2"/>
  <c r="G56" i="2"/>
  <c r="I56" i="2"/>
  <c r="G55" i="2"/>
  <c r="I54" i="2"/>
  <c r="G54" i="2"/>
  <c r="H53" i="2"/>
  <c r="I53" i="2"/>
  <c r="F53" i="2"/>
  <c r="H52" i="2"/>
  <c r="I52" i="2"/>
  <c r="F52" i="2"/>
  <c r="H51" i="2"/>
  <c r="I51" i="2"/>
  <c r="F51" i="2"/>
  <c r="H50" i="2"/>
  <c r="I50" i="2"/>
  <c r="F50" i="2"/>
  <c r="H49" i="2"/>
  <c r="I49" i="2"/>
  <c r="F49" i="2"/>
  <c r="H48" i="2"/>
  <c r="I48" i="2"/>
  <c r="F48" i="2"/>
  <c r="H47" i="2"/>
  <c r="I47" i="2"/>
  <c r="F47" i="2"/>
  <c r="H46" i="2"/>
  <c r="I46" i="2"/>
  <c r="F46" i="2"/>
  <c r="F45" i="2"/>
  <c r="H44" i="2"/>
  <c r="I44" i="2"/>
  <c r="F44" i="2"/>
  <c r="H43" i="2"/>
  <c r="I43" i="2"/>
  <c r="F43" i="2"/>
  <c r="H42" i="2"/>
  <c r="I42" i="2"/>
  <c r="H41" i="2"/>
  <c r="I41" i="2"/>
  <c r="G41" i="2"/>
  <c r="H40" i="2"/>
  <c r="F40" i="2"/>
  <c r="I40" i="2"/>
  <c r="G40" i="2"/>
  <c r="H39" i="2"/>
  <c r="I39" i="2"/>
  <c r="G39" i="2"/>
  <c r="H38" i="2"/>
  <c r="F38" i="2"/>
  <c r="I38" i="2"/>
  <c r="G38" i="2"/>
  <c r="H37" i="2"/>
  <c r="I37" i="2"/>
  <c r="G37" i="2"/>
  <c r="H36" i="2"/>
  <c r="F36" i="2"/>
  <c r="I36" i="2"/>
  <c r="G36" i="2"/>
  <c r="H35" i="2"/>
  <c r="I35" i="2"/>
  <c r="G35" i="2"/>
  <c r="H34" i="2"/>
  <c r="I34" i="2"/>
  <c r="H33" i="2"/>
  <c r="I33" i="2"/>
  <c r="G33" i="2"/>
  <c r="H32" i="2"/>
  <c r="F32" i="2"/>
  <c r="I32" i="2"/>
  <c r="G32" i="2"/>
  <c r="H31" i="2"/>
  <c r="I31" i="2"/>
  <c r="G31" i="2"/>
  <c r="H30" i="2"/>
  <c r="I30" i="2"/>
  <c r="H28" i="2"/>
  <c r="I28" i="2"/>
  <c r="G28" i="2"/>
  <c r="I26" i="2"/>
  <c r="I25" i="2"/>
  <c r="G24" i="2"/>
  <c r="I24" i="2"/>
  <c r="I23" i="2"/>
  <c r="G23" i="2"/>
  <c r="G22" i="2"/>
  <c r="I22" i="2"/>
  <c r="G21" i="2"/>
  <c r="I21" i="2"/>
  <c r="G20" i="2"/>
  <c r="I20" i="2"/>
  <c r="G19" i="2"/>
  <c r="I19" i="2"/>
  <c r="H19" i="2"/>
  <c r="G18" i="2"/>
  <c r="I18" i="2"/>
  <c r="G17" i="2"/>
  <c r="I17" i="2"/>
  <c r="H17" i="2"/>
  <c r="G16" i="2"/>
  <c r="I16" i="2"/>
  <c r="G15" i="2"/>
  <c r="I15" i="2"/>
  <c r="H15" i="2"/>
  <c r="G14" i="2"/>
  <c r="I14" i="2"/>
  <c r="H14" i="2"/>
  <c r="G13" i="2"/>
  <c r="I13" i="2"/>
  <c r="G12" i="2"/>
  <c r="I12" i="2"/>
  <c r="G11" i="2"/>
  <c r="I11" i="2"/>
  <c r="I10" i="2"/>
  <c r="H10" i="2"/>
  <c r="F65" i="1"/>
  <c r="E65" i="1"/>
  <c r="G64" i="1"/>
  <c r="F63" i="1"/>
  <c r="E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E31" i="1"/>
  <c r="G30" i="1"/>
  <c r="E30" i="1"/>
  <c r="G29" i="1"/>
  <c r="E29" i="1"/>
  <c r="G28" i="1"/>
  <c r="E28" i="1"/>
  <c r="G27" i="1"/>
  <c r="E27" i="1"/>
  <c r="G26" i="1"/>
  <c r="G25" i="1"/>
  <c r="G24" i="1"/>
  <c r="G23" i="1"/>
  <c r="G22" i="1"/>
  <c r="G21" i="1"/>
  <c r="G20" i="1"/>
  <c r="G19" i="1"/>
  <c r="G18" i="1"/>
  <c r="G17" i="1"/>
  <c r="E17" i="1"/>
  <c r="G16" i="1"/>
  <c r="G15" i="1"/>
  <c r="E15" i="1"/>
  <c r="G14" i="1"/>
  <c r="F14" i="1"/>
  <c r="G12" i="1"/>
  <c r="G11" i="1"/>
  <c r="E11" i="1"/>
  <c r="G10" i="1"/>
  <c r="G9" i="1"/>
  <c r="E9" i="1"/>
  <c r="H9" i="1"/>
  <c r="F29" i="2" l="1"/>
  <c r="F11" i="2"/>
  <c r="F12" i="2"/>
  <c r="F13" i="2"/>
  <c r="F14" i="2"/>
  <c r="F15" i="2"/>
  <c r="F16" i="2"/>
  <c r="F17" i="2"/>
  <c r="F18" i="2"/>
  <c r="F19" i="2"/>
  <c r="F20" i="2"/>
  <c r="F21" i="2"/>
  <c r="F22" i="2"/>
  <c r="F23" i="2"/>
  <c r="F24" i="2"/>
  <c r="F25" i="2"/>
  <c r="H27" i="2"/>
  <c r="F31" i="2"/>
  <c r="F35" i="2"/>
  <c r="F39" i="2"/>
  <c r="G25" i="2"/>
  <c r="I27" i="2"/>
  <c r="I29" i="2"/>
  <c r="G29" i="2"/>
  <c r="H11" i="2"/>
  <c r="H12" i="2"/>
  <c r="H13" i="2"/>
  <c r="H16" i="2"/>
  <c r="H18" i="2"/>
  <c r="H20" i="2"/>
  <c r="H21" i="2"/>
  <c r="H22" i="2"/>
  <c r="H23" i="2"/>
  <c r="H24" i="2"/>
  <c r="H25" i="2"/>
  <c r="G26" i="2"/>
  <c r="H26" i="2"/>
  <c r="G27" i="2"/>
  <c r="F28" i="2"/>
  <c r="F33" i="2"/>
  <c r="F37" i="2"/>
  <c r="F41" i="2"/>
  <c r="F42" i="2"/>
  <c r="G42" i="2"/>
  <c r="F27" i="2"/>
  <c r="H29" i="2"/>
  <c r="G43" i="2"/>
  <c r="G44" i="2"/>
  <c r="G45" i="2"/>
  <c r="G46" i="2"/>
  <c r="G47" i="2"/>
  <c r="G48" i="2"/>
  <c r="G49" i="2"/>
  <c r="G50" i="2"/>
  <c r="G51" i="2"/>
  <c r="G52" i="2"/>
  <c r="G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H54" i="2"/>
  <c r="H56" i="2"/>
  <c r="H57" i="2"/>
  <c r="H58" i="2"/>
  <c r="H59" i="2"/>
  <c r="H60" i="2"/>
  <c r="H61" i="2"/>
  <c r="H62" i="2"/>
  <c r="H63" i="2"/>
  <c r="H64" i="2"/>
  <c r="H65" i="2"/>
  <c r="H66" i="2"/>
  <c r="H67" i="2"/>
  <c r="H68" i="2"/>
  <c r="H69" i="2"/>
  <c r="H70" i="2"/>
  <c r="H71" i="2"/>
  <c r="H72" i="2"/>
  <c r="H73" i="2"/>
  <c r="H74" i="2"/>
  <c r="H75" i="2"/>
  <c r="H76" i="2"/>
  <c r="H77" i="2"/>
  <c r="H78" i="2"/>
  <c r="H79" i="2"/>
  <c r="H80" i="2"/>
  <c r="H81" i="2"/>
  <c r="E14" i="1"/>
  <c r="F20" i="1"/>
  <c r="F21" i="1"/>
  <c r="F22" i="1"/>
  <c r="F23" i="1"/>
  <c r="F24" i="1"/>
  <c r="F25" i="1"/>
  <c r="F26" i="1"/>
  <c r="F27" i="1"/>
  <c r="F28" i="1"/>
  <c r="F29" i="1"/>
  <c r="F30" i="1"/>
  <c r="F31" i="1"/>
  <c r="E32" i="1"/>
  <c r="F32" i="1"/>
  <c r="E10" i="1"/>
  <c r="E12" i="1"/>
  <c r="B13" i="1"/>
  <c r="E16" i="1"/>
  <c r="F19" i="1"/>
  <c r="F10" i="1"/>
  <c r="H11" i="1"/>
  <c r="F12" i="1"/>
  <c r="C13" i="1"/>
  <c r="D66" i="1"/>
  <c r="H15" i="1"/>
  <c r="F16" i="1"/>
  <c r="H17" i="1"/>
  <c r="F18" i="1"/>
  <c r="B66" i="1"/>
  <c r="F9" i="1"/>
  <c r="H10" i="1"/>
  <c r="F11" i="1"/>
  <c r="H12" i="1"/>
  <c r="D13" i="1"/>
  <c r="C66" i="1"/>
  <c r="H14" i="1"/>
  <c r="F15" i="1"/>
  <c r="H16" i="1"/>
  <c r="F17" i="1"/>
  <c r="E18" i="1"/>
  <c r="E19" i="1"/>
  <c r="E20" i="1"/>
  <c r="E21" i="1"/>
  <c r="E22" i="1"/>
  <c r="E23" i="1"/>
  <c r="E24" i="1"/>
  <c r="E25" i="1"/>
  <c r="E26" i="1"/>
  <c r="H19" i="1"/>
  <c r="H21" i="1"/>
  <c r="H23" i="1"/>
  <c r="H25" i="1"/>
  <c r="H27" i="1"/>
  <c r="H29" i="1"/>
  <c r="H31" i="1"/>
  <c r="H33" i="1"/>
  <c r="F34" i="1"/>
  <c r="H35" i="1"/>
  <c r="F36" i="1"/>
  <c r="H37" i="1"/>
  <c r="F38" i="1"/>
  <c r="H39" i="1"/>
  <c r="F40" i="1"/>
  <c r="H41" i="1"/>
  <c r="F42" i="1"/>
  <c r="H43" i="1"/>
  <c r="F44" i="1"/>
  <c r="H45" i="1"/>
  <c r="F46" i="1"/>
  <c r="H47" i="1"/>
  <c r="F48" i="1"/>
  <c r="H49" i="1"/>
  <c r="F50" i="1"/>
  <c r="H51" i="1"/>
  <c r="F52" i="1"/>
  <c r="H53" i="1"/>
  <c r="F54" i="1"/>
  <c r="H55" i="1"/>
  <c r="F56" i="1"/>
  <c r="H57" i="1"/>
  <c r="F58" i="1"/>
  <c r="H59" i="1"/>
  <c r="F60" i="1"/>
  <c r="H61" i="1"/>
  <c r="H63" i="1"/>
  <c r="E33" i="1"/>
  <c r="E35" i="1"/>
  <c r="E37" i="1"/>
  <c r="E39" i="1"/>
  <c r="E41" i="1"/>
  <c r="E43" i="1"/>
  <c r="E45" i="1"/>
  <c r="E47" i="1"/>
  <c r="E49" i="1"/>
  <c r="E51" i="1"/>
  <c r="E53" i="1"/>
  <c r="E55" i="1"/>
  <c r="E57" i="1"/>
  <c r="E59" i="1"/>
  <c r="E61" i="1"/>
  <c r="F62" i="1"/>
  <c r="H65" i="1"/>
  <c r="H18" i="1"/>
  <c r="H20" i="1"/>
  <c r="H22" i="1"/>
  <c r="H24" i="1"/>
  <c r="H26" i="1"/>
  <c r="H28" i="1"/>
  <c r="H30" i="1"/>
  <c r="H32" i="1"/>
  <c r="F33" i="1"/>
  <c r="H34" i="1"/>
  <c r="F35" i="1"/>
  <c r="H36" i="1"/>
  <c r="F37" i="1"/>
  <c r="H38" i="1"/>
  <c r="F39" i="1"/>
  <c r="H40" i="1"/>
  <c r="F41" i="1"/>
  <c r="H42" i="1"/>
  <c r="F43" i="1"/>
  <c r="H44" i="1"/>
  <c r="F45" i="1"/>
  <c r="H46" i="1"/>
  <c r="F47" i="1"/>
  <c r="H48" i="1"/>
  <c r="F49" i="1"/>
  <c r="H50" i="1"/>
  <c r="F51" i="1"/>
  <c r="H52" i="1"/>
  <c r="F53" i="1"/>
  <c r="H54" i="1"/>
  <c r="F55" i="1"/>
  <c r="H56" i="1"/>
  <c r="F57" i="1"/>
  <c r="H58" i="1"/>
  <c r="F59" i="1"/>
  <c r="H60" i="1"/>
  <c r="F61" i="1"/>
  <c r="E62" i="1"/>
  <c r="H62" i="1"/>
  <c r="F64" i="1"/>
  <c r="E34" i="1"/>
  <c r="E36" i="1"/>
  <c r="E38" i="1"/>
  <c r="E40" i="1"/>
  <c r="E42" i="1"/>
  <c r="E44" i="1"/>
  <c r="E46" i="1"/>
  <c r="E48" i="1"/>
  <c r="E50" i="1"/>
  <c r="E52" i="1"/>
  <c r="E54" i="1"/>
  <c r="E56" i="1"/>
  <c r="E58" i="1"/>
  <c r="E60" i="1"/>
  <c r="E64" i="1"/>
  <c r="H64" i="1"/>
  <c r="G63" i="1"/>
  <c r="G65" i="1"/>
  <c r="B67" i="1" l="1"/>
  <c r="H13" i="1"/>
  <c r="C67" i="1"/>
  <c r="G34" i="2"/>
  <c r="F34" i="2"/>
  <c r="G30" i="2"/>
  <c r="F30" i="2"/>
  <c r="F26" i="2"/>
  <c r="I55" i="2"/>
  <c r="H55" i="2"/>
  <c r="E66" i="1"/>
  <c r="G66" i="1"/>
  <c r="D67" i="1"/>
  <c r="F66" i="1"/>
  <c r="F13" i="1"/>
  <c r="H66" i="1"/>
  <c r="E13" i="1"/>
  <c r="G13" i="1"/>
  <c r="F67" i="1" l="1"/>
  <c r="E67" i="1"/>
  <c r="I45" i="2"/>
  <c r="H45" i="2"/>
  <c r="G10" i="2"/>
  <c r="F10" i="2"/>
  <c r="H67" i="1"/>
  <c r="G67" i="1"/>
  <c r="I82" i="2" l="1"/>
  <c r="H82" i="2"/>
  <c r="G82" i="2"/>
  <c r="F82" i="2"/>
  <c r="I83" i="2" l="1"/>
  <c r="H83" i="2"/>
  <c r="G83" i="2"/>
  <c r="F83" i="2"/>
</calcChain>
</file>

<file path=xl/sharedStrings.xml><?xml version="1.0" encoding="utf-8"?>
<sst xmlns="http://schemas.openxmlformats.org/spreadsheetml/2006/main" count="175" uniqueCount="157">
  <si>
    <t xml:space="preserve">Аналіз надходження платежів до місцевих бюджетів </t>
  </si>
  <si>
    <t>Чернівецької області за січень-вересень 2022 року</t>
  </si>
  <si>
    <t>загальний фонд</t>
  </si>
  <si>
    <t>(квартальний звіт)</t>
  </si>
  <si>
    <t>тис.грн</t>
  </si>
  <si>
    <t>Найменування районів і територіальних громад</t>
  </si>
  <si>
    <t>План на січень-вересень 2022 року</t>
  </si>
  <si>
    <t>Фактичні надходження доходів за</t>
  </si>
  <si>
    <t>Відхилення обсягів фактичних надходжень доходів з початку року від</t>
  </si>
  <si>
    <t>січень-вересень 2022 року</t>
  </si>
  <si>
    <t>січень-вересень 2021 року</t>
  </si>
  <si>
    <t>плану на січень-вересень 2022 року</t>
  </si>
  <si>
    <t>фактичних надходжень за січень-вересень 2021 року</t>
  </si>
  <si>
    <t>+,-</t>
  </si>
  <si>
    <t>%</t>
  </si>
  <si>
    <t>Обласний</t>
  </si>
  <si>
    <t>Районний бюджет Вижницького району</t>
  </si>
  <si>
    <t>Районний бюджет Дністровського району</t>
  </si>
  <si>
    <t>Районний бюджет Чернівецького району</t>
  </si>
  <si>
    <t>Разом по районних бюджетах</t>
  </si>
  <si>
    <t>Вашковецька сільська ТГ</t>
  </si>
  <si>
    <t>Великокучурівська сільська ТГ</t>
  </si>
  <si>
    <t>Волоківська сільська ТГ</t>
  </si>
  <si>
    <t>Глибоцька селищна ТГ</t>
  </si>
  <si>
    <t>Клішковецька сільська ТГ</t>
  </si>
  <si>
    <t>Мамалигівська сільська ТГ</t>
  </si>
  <si>
    <t>Недобоївська сільська ТГ</t>
  </si>
  <si>
    <t>Рукшинська сільська ТГ</t>
  </si>
  <si>
    <t>Сокирянська міська ТГ</t>
  </si>
  <si>
    <t>Усть-Путильська сільська ТГ</t>
  </si>
  <si>
    <t>Вашківецька міська ТГ</t>
  </si>
  <si>
    <t>Вижницька міська ТГ</t>
  </si>
  <si>
    <t>Сторожинецька міська ТГ</t>
  </si>
  <si>
    <t>Красноїльська селищна ТГ</t>
  </si>
  <si>
    <t>Тереблеченська сільська ТГ</t>
  </si>
  <si>
    <t>Чудейська сільська ТГ</t>
  </si>
  <si>
    <t>Конятинська сільська ТГ</t>
  </si>
  <si>
    <t>Селятинська сільська ТГ</t>
  </si>
  <si>
    <t>Острицька сільська ТГ</t>
  </si>
  <si>
    <t>Мамаївська сільська ТГ</t>
  </si>
  <si>
    <t>Кіцманська міська ТГ</t>
  </si>
  <si>
    <t>Магальська сільська ТГ</t>
  </si>
  <si>
    <t>Вікнянська сільська ТГ</t>
  </si>
  <si>
    <t>Юрковецька сільська ТГ</t>
  </si>
  <si>
    <t>Кострижівська селищна ТГ</t>
  </si>
  <si>
    <t>Новоселицька міська ТГ</t>
  </si>
  <si>
    <t>Герцаївська міська ТГ</t>
  </si>
  <si>
    <t>Заставнівська міська ТГ</t>
  </si>
  <si>
    <t>Неполоковецька селищна ТГ</t>
  </si>
  <si>
    <t>Ставчанська сільська ТГ</t>
  </si>
  <si>
    <t>Хотинська міська ТГ</t>
  </si>
  <si>
    <t>Чагорська сільська ТГ</t>
  </si>
  <si>
    <t>Новодністровська міська ТГ</t>
  </si>
  <si>
    <t xml:space="preserve">Ванчиковецька сільська ТГ </t>
  </si>
  <si>
    <t>Карапчівська сільська ТГ</t>
  </si>
  <si>
    <t>Сучевенська сільська ТГ</t>
  </si>
  <si>
    <t>Кадубовецька сільська ТГ</t>
  </si>
  <si>
    <t>Банилівська сільська ТГ</t>
  </si>
  <si>
    <t>Берегометська селищна ТГ</t>
  </si>
  <si>
    <t>Боянська сільська ТГ</t>
  </si>
  <si>
    <t>Брусницька сільська ТГ</t>
  </si>
  <si>
    <t>Веренчанська сільська ТГ</t>
  </si>
  <si>
    <t>Горішньошеровецька сільська ТГ</t>
  </si>
  <si>
    <t>Кам’янецька сільська ТГ</t>
  </si>
  <si>
    <t>Кам’янська сільська ТГ</t>
  </si>
  <si>
    <t>Кельменецька селищна ТГ</t>
  </si>
  <si>
    <t>Лівинецька сільська ТГ</t>
  </si>
  <si>
    <t>Петровецька сільська ТГ</t>
  </si>
  <si>
    <t>Путильська селищна ТГ</t>
  </si>
  <si>
    <t>Тарашанська сільська ТГ</t>
  </si>
  <si>
    <t>Топорівська сільська ТГ</t>
  </si>
  <si>
    <t>Чернівецька міська ТГ</t>
  </si>
  <si>
    <t>Разом по ТГ</t>
  </si>
  <si>
    <t xml:space="preserve">Всього </t>
  </si>
  <si>
    <t>Найменування платежів</t>
  </si>
  <si>
    <t>Код платежу</t>
  </si>
  <si>
    <t>Загальний фонд</t>
  </si>
  <si>
    <t>Податкові надходження</t>
  </si>
  <si>
    <r>
      <t xml:space="preserve">Податок на доходи фізичних осіб - </t>
    </r>
    <r>
      <rPr>
        <u/>
        <sz val="12"/>
        <rFont val="Times New Roman Cyr"/>
        <family val="1"/>
        <charset val="204"/>
      </rPr>
      <t xml:space="preserve">79% </t>
    </r>
  </si>
  <si>
    <r>
      <t xml:space="preserve">в т.ч. Податок на доходи фізичних осіб, </t>
    </r>
    <r>
      <rPr>
        <i/>
        <sz val="11"/>
        <color rgb="FF00B050"/>
        <rFont val="Times New Roman Cyr"/>
        <family val="1"/>
        <charset val="204"/>
      </rPr>
      <t>крім ПДФО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r>
    <r>
      <rPr>
        <sz val="11"/>
        <color rgb="FF00B050"/>
        <rFont val="Times New Roman Cyr"/>
        <family val="1"/>
        <charset val="204"/>
      </rPr>
      <t xml:space="preserve"> - 79% </t>
    </r>
  </si>
  <si>
    <t>Податок на прибуток</t>
  </si>
  <si>
    <r>
      <t xml:space="preserve">Податок на прибуток підприємств приватного сектору економіки - </t>
    </r>
    <r>
      <rPr>
        <u/>
        <sz val="12"/>
        <rFont val="Times New Roman Cyr"/>
        <family val="1"/>
        <charset val="204"/>
      </rPr>
      <t>10%</t>
    </r>
  </si>
  <si>
    <t xml:space="preserve">Податок на прибуток підприємств та фінансових установ комунальної власності   </t>
  </si>
  <si>
    <t>Рентна плата та плата за використання інших природних ресурсів</t>
  </si>
  <si>
    <r>
      <t xml:space="preserve">Рентна плата за спеціальне використання лісових ресурсів в частині деревини, заготовленої в порядку рубок головного користування - </t>
    </r>
    <r>
      <rPr>
        <u/>
        <sz val="12"/>
        <rFont val="Times New Roman Cyr"/>
        <family val="1"/>
        <charset val="204"/>
      </rPr>
      <t>37%</t>
    </r>
  </si>
  <si>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</si>
  <si>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r>
      <t xml:space="preserve">Рентна плата за спеціальне використання води - </t>
    </r>
    <r>
      <rPr>
        <u/>
        <sz val="12"/>
        <rFont val="Times New Roman Cyr"/>
        <family val="1"/>
        <charset val="204"/>
      </rPr>
      <t>45%</t>
    </r>
  </si>
  <si>
    <r>
      <t xml:space="preserve">Рентна плата за користування надрами для видобування інших корисних копалин загальнодержавного значення - </t>
    </r>
    <r>
      <rPr>
        <u/>
        <sz val="12"/>
        <rFont val="Times New Roman Cyr"/>
        <family val="1"/>
        <charset val="204"/>
      </rPr>
      <t>30%</t>
    </r>
  </si>
  <si>
    <r>
      <t xml:space="preserve">Рентна плата за користування надрами для видобування нафти - </t>
    </r>
    <r>
      <rPr>
        <u/>
        <sz val="12"/>
        <rFont val="Times New Roman Cyr"/>
        <family val="1"/>
        <charset val="204"/>
      </rPr>
      <t>5%</t>
    </r>
  </si>
  <si>
    <r>
      <t xml:space="preserve">Рентна плата за користування надрами для видобування природного газу - </t>
    </r>
    <r>
      <rPr>
        <u/>
        <sz val="12"/>
        <rFont val="Times New Roman Cyr"/>
        <family val="1"/>
        <charset val="204"/>
      </rPr>
      <t>5%</t>
    </r>
  </si>
  <si>
    <r>
      <t xml:space="preserve">Рентна плата за користування надрами для видобування газового конденсату - </t>
    </r>
    <r>
      <rPr>
        <u/>
        <sz val="12"/>
        <rFont val="Times New Roman Cyr"/>
        <family val="1"/>
        <charset val="204"/>
      </rPr>
      <t>5%</t>
    </r>
  </si>
  <si>
    <t xml:space="preserve">Рентна плата за користування надрами для видобування корисних копалин місцевого значення  </t>
  </si>
  <si>
    <t>Рентна плата за користування надрами в цілях, не пов'язаних з видобуванням корисних копалин</t>
  </si>
  <si>
    <t>Внутрішні податки на товари та послуги</t>
  </si>
  <si>
    <r>
      <t>Акцизний податок з вироблених в Україні підакцизних товарів (продукції</t>
    </r>
    <r>
      <rPr>
        <sz val="12"/>
        <rFont val="Times New Roman Cyr"/>
        <charset val="204"/>
      </rPr>
      <t>) (Пальне)</t>
    </r>
    <r>
      <rPr>
        <sz val="12"/>
        <color rgb="FFFF0000"/>
        <rFont val="Times New Roman Cyr"/>
        <charset val="204"/>
      </rPr>
      <t xml:space="preserve"> </t>
    </r>
  </si>
  <si>
    <t>14020000 (14021900)</t>
  </si>
  <si>
    <t xml:space="preserve">Акцизний податок з ввезених на митну територію України підакцизних товарів (продукції) (Пальне) </t>
  </si>
  <si>
    <t>14030000 (14031900)</t>
  </si>
  <si>
    <r>
      <rPr>
        <b/>
        <i/>
        <u/>
        <sz val="12"/>
        <rFont val="Times New Roman Cyr"/>
        <charset val="204"/>
      </rPr>
      <t>Разом</t>
    </r>
    <r>
      <rPr>
        <b/>
        <i/>
        <sz val="12"/>
        <rFont val="Times New Roman Cyr"/>
        <charset val="204"/>
      </rPr>
      <t xml:space="preserve">: акцизний податок з вироблених в Україні та з ввезених на митну територію України підакцизних товарів (продукції) (Пальне) </t>
    </r>
  </si>
  <si>
    <t>14021900      14031900</t>
  </si>
  <si>
    <t xml:space="preserve">Акцизний податок з реалізації суб'єктами господарювання роздрібної торгівлі підакцизних товарів </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</si>
  <si>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</si>
  <si>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</si>
  <si>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Місцеві податки і збори, нараховані до 1 січня 2011 року</t>
  </si>
  <si>
    <r>
      <t xml:space="preserve">Місцеві податки та збори, що сплачуються (перераховуються) згідно з Податковим кодексом України,                                                                                                                                                                                  </t>
    </r>
    <r>
      <rPr>
        <b/>
        <i/>
        <sz val="12"/>
        <rFont val="Times New Roman Cyr"/>
        <family val="1"/>
        <charset val="204"/>
      </rPr>
      <t xml:space="preserve">в тому числі: </t>
    </r>
  </si>
  <si>
    <t>Податок на майно</t>
  </si>
  <si>
    <t xml:space="preserve">Податок на нерухоме майно, відмінне від земельної ділянки </t>
  </si>
  <si>
    <t>18010100-18010400</t>
  </si>
  <si>
    <t xml:space="preserve">Плата за землю </t>
  </si>
  <si>
    <t>18010500-18010900</t>
  </si>
  <si>
    <t xml:space="preserve">Транспортний податок </t>
  </si>
  <si>
    <t>18011000, 18011100</t>
  </si>
  <si>
    <t>Збір за місця для паркування транспортних засобів</t>
  </si>
  <si>
    <t>Туристичний збір</t>
  </si>
  <si>
    <t>Збір за провадження деяких видів підприємницької діяльності, що справлявся до 1 січня 2015 року</t>
  </si>
  <si>
    <t xml:space="preserve">Єдиний податок </t>
  </si>
  <si>
    <t>Кошти, що передаються (отримуються), як компенсація із загального фонду державного бюджету бюджетам місцевого самоврядування відповідно до вимог пункту 43 розділу VI "Прикінцеві та перехідні положення" Бюджетного кодексу України та постанови Кабінету Міністрів України від 08.02.2017 №96 "Деякі питання зарахування частини акцизного податку з виробленого в Україні та ввезеного на митну територію України пального до бюджетів місцевого самоврядування"</t>
  </si>
  <si>
    <t>Податки та збори, не віднесені до інших категорій</t>
  </si>
  <si>
    <t>Неподаткові надходження</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</si>
  <si>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</si>
  <si>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</si>
  <si>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</si>
  <si>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Суми, стягнені з винних осіб, за шкоду, заподіяну державі, підприємству, установі, організації</t>
  </si>
  <si>
    <t xml:space="preserve">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</si>
  <si>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Адміністративні штрафи та інші санкції</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</si>
  <si>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</si>
  <si>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встановлення земельного сервітуту</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</si>
  <si>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</si>
  <si>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Плата за надання адміністративних послуг</t>
  </si>
  <si>
    <t xml:space="preserve">Плата за ліцензії на певні види господарської діяльності та сертифікати, що видаються виконавчими органами місцевих рад і місцевими органами виконавчої влади </t>
  </si>
  <si>
    <t>Адміністративний збір за проведення державної реєстрації юридичних осіб, фізичних осіб - підприємців та громадських формувань</t>
  </si>
  <si>
    <t>Плата за ліцензії на виробництво спирту етилового, коньячного і плодового та зернового дистиляту, дистиляту виноградного спиртового, біоетанолу, алкогольних напоїв та тютюнових виробів та рідин, що використовуються в електронних сигаретах</t>
  </si>
  <si>
    <t>Плата за ліцензії на право оптової торгівлі спиртом етиловим, спиртом етиловим ректифікованим виноградним, спиртом етиловим ректифікованим плодовим</t>
  </si>
  <si>
    <t>Плата за державну реєстрацію (крім адміністративного збору за проведення державної реєстрації юридичних осіб, фізичних осіб - підприємців та громадських формувань)</t>
  </si>
  <si>
    <t xml:space="preserve">Плата за ліцензії на право оптової торгівлі алкогольними напоями, тютюновими виробами та рідинами, що використовуються в електроних сигаретах                                    </t>
  </si>
  <si>
    <t xml:space="preserve">Плата за ліцензії на право роздрібної торгівлі алкогольними напоями, тютюновими виробами  та рідинами, що використовуються в електроних сигаретах                                    </t>
  </si>
  <si>
    <t>Плата за ліцензії та сертифікати, що сплачується ліцензіатами за місцем здійснення діяльності</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</si>
  <si>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</si>
  <si>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</si>
  <si>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</si>
  <si>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Плата за ліцензії на виробництво пального</t>
  </si>
  <si>
    <t>Плата за ліцензії на право оптової торгівлі пальним</t>
  </si>
  <si>
    <t>Плата за ліцензії на право роздрібної торгівлі пальним</t>
  </si>
  <si>
    <t>Плата за ліцензії на право зберігання пального</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</si>
  <si>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</si>
  <si>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</si>
  <si>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 xml:space="preserve">Орендна плата за водні об'єкти (їх частини), що надаються в користування на умовах оренди обласними, районними державними адміністраціями, місцевими радами </t>
  </si>
  <si>
    <t>Надходження коштів з рахунків виборчих фондів</t>
  </si>
  <si>
    <t>Кошти, отримані від надання учасниками процедури закупівлі / спрощенної закупівлі як забезпечення їх тендерної пропозиції /пропозиції учасника спрощенної закупівлі, які не підлягають поверненню цим учасникам</t>
  </si>
  <si>
    <t xml:space="preserve">Кошти, отримані від переможця процедури закупівлі / спрощеної закупівлі під час укладення договору про закупівлю як забезпечення виконання цього договору, які не підлягають поверненню учаснику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</si>
  <si>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</si>
  <si>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Доходи від операцій з капіталом</t>
  </si>
  <si>
    <t xml:space="preserve">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</si>
  <si>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t>
  </si>
  <si>
    <t xml:space="preserve">Всього до загального фонду </t>
  </si>
  <si>
    <r>
      <t xml:space="preserve">Всього до загального фонду </t>
    </r>
    <r>
      <rPr>
        <b/>
        <i/>
        <sz val="13"/>
        <rFont val="Times New Roman Cyr"/>
        <charset val="204"/>
      </rPr>
      <t>(без коду 11010200)</t>
    </r>
  </si>
  <si>
    <t>загальний  фонд</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</si>
</sst>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0.00000"/>
    <numFmt numFmtId="166" formatCode="0.000000"/>
    <numFmt numFmtId="167" formatCode="#,##0.0"/>
    <numFmt numFmtId="168" formatCode="0.00000"/>
  </numFmts>
  <fonts count="62" x14ac:knownFonts="1">
    <font>
      <sz val="10"/>
      <name val="Arial Cyr"/>
      <charset val="204"/>
    </font>
    <font>
      <sz val="11"/>
      <color theme="1"/>
      <name val="Calibri"/>
      <family val="2"/>
      <charset val="204"/>
      <scheme val="minor"/>
    </font>
    <font>
      <sz val="10"/>
      <name val="Arial Cyr"/>
      <charset val="204"/>
    </font>
    <font>
      <b/>
      <i/>
      <sz val="14"/>
      <name val="Times New Roman Cyr"/>
      <family val="1"/>
      <charset val="204"/>
    </font>
    <font>
      <sz val="10"/>
      <name val="Times New Roman Cyr"/>
      <family val="1"/>
      <charset val="204"/>
    </font>
    <font>
      <b/>
      <i/>
      <sz val="14"/>
      <color indexed="8"/>
      <name val="Times New Roman Cyr"/>
      <family val="1"/>
      <charset val="204"/>
    </font>
    <font>
      <b/>
      <sz val="14"/>
      <name val="Times New Roman Cyr"/>
      <charset val="204"/>
    </font>
    <font>
      <b/>
      <i/>
      <sz val="14"/>
      <name val="Times New Roman Cyr"/>
      <charset val="204"/>
    </font>
    <font>
      <sz val="12"/>
      <name val="Times New Roman Cyr"/>
      <charset val="204"/>
    </font>
    <font>
      <sz val="12"/>
      <name val="Times New Roman Cyr"/>
      <family val="1"/>
      <charset val="204"/>
    </font>
    <font>
      <sz val="12"/>
      <color indexed="8"/>
      <name val="Times New Roman Cyr"/>
      <charset val="204"/>
    </font>
    <font>
      <sz val="12"/>
      <name val="Arial Cyr"/>
      <charset val="204"/>
    </font>
    <font>
      <sz val="12"/>
      <color indexed="8"/>
      <name val="Times New Roman Cyr"/>
      <family val="1"/>
      <charset val="204"/>
    </font>
    <font>
      <sz val="12"/>
      <color theme="1"/>
      <name val="Times New Roman Cyr"/>
      <family val="1"/>
      <charset val="204"/>
    </font>
    <font>
      <sz val="10"/>
      <color theme="1"/>
      <name val="Times New Roman Cyr"/>
      <family val="1"/>
      <charset val="204"/>
    </font>
    <font>
      <i/>
      <sz val="12"/>
      <name val="Times New Roman Cyr"/>
      <family val="1"/>
      <charset val="204"/>
    </font>
    <font>
      <i/>
      <sz val="12"/>
      <color theme="1"/>
      <name val="Times New Roman Cyr"/>
      <family val="1"/>
      <charset val="204"/>
    </font>
    <font>
      <i/>
      <sz val="12"/>
      <color indexed="8"/>
      <name val="Times New Roman Cyr"/>
      <family val="1"/>
      <charset val="204"/>
    </font>
    <font>
      <b/>
      <i/>
      <sz val="12"/>
      <color indexed="8"/>
      <name val="Times New Roman Cyr"/>
      <family val="1"/>
      <charset val="204"/>
    </font>
    <font>
      <b/>
      <i/>
      <sz val="12"/>
      <name val="Times New Roman Cyr"/>
      <family val="1"/>
      <charset val="204"/>
    </font>
    <font>
      <b/>
      <i/>
      <sz val="12"/>
      <name val="Times New Roman Cyr"/>
      <charset val="204"/>
    </font>
    <font>
      <sz val="11"/>
      <color indexed="8"/>
      <name val="Calibri"/>
      <family val="2"/>
      <charset val="204"/>
    </font>
    <font>
      <sz val="11"/>
      <color indexed="9"/>
      <name val="Calibri"/>
      <family val="2"/>
      <charset val="204"/>
    </font>
    <font>
      <sz val="10"/>
      <name val="Arial"/>
      <family val="2"/>
      <charset val="204"/>
    </font>
    <font>
      <sz val="11"/>
      <color indexed="62"/>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52"/>
      <name val="Calibri"/>
      <family val="2"/>
      <charset val="204"/>
    </font>
    <font>
      <b/>
      <sz val="11"/>
      <color indexed="9"/>
      <name val="Calibri"/>
      <family val="2"/>
      <charset val="204"/>
    </font>
    <font>
      <b/>
      <sz val="18"/>
      <color indexed="56"/>
      <name val="Cambria"/>
      <family val="2"/>
      <charset val="204"/>
    </font>
    <font>
      <b/>
      <sz val="11"/>
      <color indexed="52"/>
      <name val="Calibri"/>
      <family val="2"/>
      <charset val="204"/>
    </font>
    <font>
      <sz val="10"/>
      <color theme="1"/>
      <name val="Calibri"/>
      <family val="2"/>
      <charset val="204"/>
      <scheme val="minor"/>
    </font>
    <font>
      <b/>
      <sz val="11"/>
      <color indexed="8"/>
      <name val="Calibri"/>
      <family val="2"/>
      <charset val="204"/>
    </font>
    <font>
      <sz val="11"/>
      <color indexed="20"/>
      <name val="Calibri"/>
      <family val="2"/>
      <charset val="204"/>
    </font>
    <font>
      <b/>
      <sz val="11"/>
      <color indexed="63"/>
      <name val="Calibri"/>
      <family val="2"/>
      <charset val="204"/>
    </font>
    <font>
      <sz val="11"/>
      <color indexed="60"/>
      <name val="Calibri"/>
      <family val="2"/>
      <charset val="204"/>
    </font>
    <font>
      <sz val="10"/>
      <name val="Helv"/>
      <charset val="204"/>
    </font>
    <font>
      <sz val="11"/>
      <color indexed="10"/>
      <name val="Calibri"/>
      <family val="2"/>
      <charset val="204"/>
    </font>
    <font>
      <i/>
      <sz val="11"/>
      <color indexed="23"/>
      <name val="Calibri"/>
      <family val="2"/>
      <charset val="204"/>
    </font>
    <font>
      <b/>
      <i/>
      <sz val="12"/>
      <color indexed="56"/>
      <name val="Times New Roman Cyr"/>
      <charset val="204"/>
    </font>
    <font>
      <b/>
      <sz val="14"/>
      <name val="Times New Roman Cyr"/>
      <family val="1"/>
      <charset val="204"/>
    </font>
    <font>
      <u/>
      <sz val="12"/>
      <name val="Times New Roman Cyr"/>
      <family val="1"/>
      <charset val="204"/>
    </font>
    <font>
      <sz val="11"/>
      <color rgb="FF00B050"/>
      <name val="Times New Roman Cyr"/>
      <family val="1"/>
      <charset val="204"/>
    </font>
    <font>
      <i/>
      <sz val="11"/>
      <color rgb="FF00B050"/>
      <name val="Times New Roman Cyr"/>
      <family val="1"/>
      <charset val="204"/>
    </font>
    <font>
      <sz val="12"/>
      <color rgb="FF00B050"/>
      <name val="Times New Roman Cyr"/>
      <family val="1"/>
      <charset val="204"/>
    </font>
    <font>
      <sz val="10"/>
      <color rgb="FF00B050"/>
      <name val="Times New Roman Cyr"/>
      <family val="1"/>
      <charset val="204"/>
    </font>
    <font>
      <b/>
      <sz val="12"/>
      <name val="Times New Roman Cyr"/>
      <family val="1"/>
      <charset val="204"/>
    </font>
    <font>
      <sz val="10"/>
      <name val="Times New Roman CYR"/>
      <charset val="204"/>
    </font>
    <font>
      <b/>
      <sz val="10"/>
      <name val="Times New Roman Cyr"/>
      <family val="1"/>
      <charset val="204"/>
    </font>
    <font>
      <b/>
      <sz val="10"/>
      <name val="Times New Roman Cyr"/>
      <charset val="204"/>
    </font>
    <font>
      <sz val="12"/>
      <color rgb="FFFF0000"/>
      <name val="Times New Roman Cyr"/>
      <charset val="204"/>
    </font>
    <font>
      <b/>
      <i/>
      <u/>
      <sz val="12"/>
      <name val="Times New Roman Cyr"/>
      <charset val="204"/>
    </font>
    <font>
      <b/>
      <i/>
      <sz val="12"/>
      <color theme="1"/>
      <name val="Times New Roman Cyr"/>
      <family val="1"/>
      <charset val="204"/>
    </font>
    <font>
      <b/>
      <sz val="12"/>
      <name val="Times New Roman Cyr"/>
      <charset val="204"/>
    </font>
    <font>
      <sz val="11"/>
      <name val="Times New Roman CYR"/>
      <family val="1"/>
      <charset val="204"/>
    </font>
    <font>
      <b/>
      <sz val="12"/>
      <color theme="1"/>
      <name val="Times New Roman Cyr"/>
      <family val="1"/>
      <charset val="204"/>
    </font>
    <font>
      <b/>
      <i/>
      <sz val="10"/>
      <name val="Times New Roman Cyr"/>
      <charset val="204"/>
    </font>
    <font>
      <b/>
      <sz val="13"/>
      <name val="Times New Roman Cyr"/>
      <family val="1"/>
      <charset val="204"/>
    </font>
    <font>
      <b/>
      <sz val="13"/>
      <color theme="1"/>
      <name val="Times New Roman Cyr"/>
      <family val="1"/>
      <charset val="204"/>
    </font>
    <font>
      <b/>
      <i/>
      <sz val="13"/>
      <name val="Times New Roman Cyr"/>
      <charset val="204"/>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2"/>
      </patternFill>
    </fill>
    <fill>
      <patternFill patternType="solid">
        <fgColor indexed="26"/>
      </patternFill>
    </fill>
    <fill>
      <patternFill patternType="solid">
        <fgColor indexed="43"/>
      </patternFill>
    </fill>
    <fill>
      <patternFill patternType="solid">
        <fgColor theme="8" tint="0.59999389629810485"/>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s>
  <cellStyleXfs count="476">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0" borderId="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4" fillId="7" borderId="8" applyNumberFormat="0" applyAlignment="0" applyProtection="0"/>
    <xf numFmtId="0" fontId="25" fillId="4" borderId="0" applyNumberFormat="0" applyBorder="0" applyAlignment="0" applyProtection="0"/>
    <xf numFmtId="0" fontId="26" fillId="0" borderId="9" applyNumberFormat="0" applyFill="0" applyAlignment="0" applyProtection="0"/>
    <xf numFmtId="0" fontId="27" fillId="0" borderId="10" applyNumberFormat="0" applyFill="0" applyAlignment="0" applyProtection="0"/>
    <xf numFmtId="0" fontId="28" fillId="0" borderId="11" applyNumberFormat="0" applyFill="0" applyAlignment="0" applyProtection="0"/>
    <xf numFmtId="0" fontId="28"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 fillId="0" borderId="0"/>
    <xf numFmtId="0" fontId="29" fillId="0" borderId="12" applyNumberFormat="0" applyFill="0" applyAlignment="0" applyProtection="0"/>
    <xf numFmtId="0" fontId="30" fillId="20" borderId="13" applyNumberFormat="0" applyAlignment="0" applyProtection="0"/>
    <xf numFmtId="0" fontId="31" fillId="0" borderId="0" applyNumberFormat="0" applyFill="0" applyBorder="0" applyAlignment="0" applyProtection="0"/>
    <xf numFmtId="0" fontId="32" fillId="21" borderId="8"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14" applyNumberFormat="0" applyFill="0" applyAlignment="0" applyProtection="0"/>
    <xf numFmtId="0" fontId="35" fillId="3" borderId="0" applyNumberFormat="0" applyBorder="0" applyAlignment="0" applyProtection="0"/>
    <xf numFmtId="0" fontId="21" fillId="22" borderId="15" applyNumberFormat="0" applyFont="0" applyAlignment="0" applyProtection="0"/>
    <xf numFmtId="0" fontId="23" fillId="22" borderId="15" applyNumberFormat="0" applyFont="0" applyAlignment="0" applyProtection="0"/>
    <xf numFmtId="0" fontId="23" fillId="22" borderId="15" applyNumberFormat="0" applyFont="0" applyAlignment="0" applyProtection="0"/>
    <xf numFmtId="0" fontId="23" fillId="22" borderId="15" applyNumberFormat="0" applyFont="0" applyAlignment="0" applyProtection="0"/>
    <xf numFmtId="0" fontId="36" fillId="21" borderId="16" applyNumberFormat="0" applyAlignment="0" applyProtection="0"/>
    <xf numFmtId="0" fontId="37" fillId="23" borderId="0" applyNumberFormat="0" applyBorder="0" applyAlignment="0" applyProtection="0"/>
    <xf numFmtId="0" fontId="38" fillId="0" borderId="0"/>
    <xf numFmtId="0" fontId="39" fillId="0" borderId="0" applyNumberFormat="0" applyFill="0" applyBorder="0" applyAlignment="0" applyProtection="0"/>
    <xf numFmtId="0" fontId="40" fillId="0" borderId="0" applyNumberFormat="0" applyFill="0" applyBorder="0" applyAlignment="0" applyProtection="0"/>
  </cellStyleXfs>
  <cellXfs count="135">
    <xf numFmtId="0" fontId="0" fillId="0" borderId="0" xfId="0"/>
    <xf numFmtId="0" fontId="3" fillId="0" borderId="0" xfId="0" applyFont="1" applyAlignment="1">
      <alignment horizontal="center"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vertical="center"/>
    </xf>
    <xf numFmtId="165" fontId="4" fillId="0" borderId="0" xfId="0" applyNumberFormat="1" applyFont="1" applyAlignment="1">
      <alignment horizontal="centerContinuous" vertical="center"/>
    </xf>
    <xf numFmtId="165" fontId="8" fillId="0" borderId="0" xfId="0" applyNumberFormat="1" applyFont="1" applyAlignment="1">
      <alignment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8" fillId="0" borderId="0" xfId="0" applyFont="1" applyAlignment="1">
      <alignment horizontal="right" vertical="center"/>
    </xf>
    <xf numFmtId="0" fontId="4" fillId="0" borderId="0" xfId="0" applyFont="1" applyFill="1" applyAlignment="1">
      <alignment vertical="center"/>
    </xf>
    <xf numFmtId="0" fontId="9" fillId="0" borderId="1" xfId="0" applyFont="1" applyBorder="1" applyAlignment="1">
      <alignment horizontal="center" vertical="center" wrapText="1"/>
    </xf>
    <xf numFmtId="166" fontId="8" fillId="0" borderId="1"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166" fontId="8" fillId="0" borderId="5" xfId="0" applyNumberFormat="1" applyFont="1" applyBorder="1" applyAlignment="1">
      <alignment horizontal="center" vertical="center" wrapText="1"/>
    </xf>
    <xf numFmtId="166" fontId="10" fillId="0" borderId="1" xfId="0" applyNumberFormat="1" applyFont="1" applyBorder="1" applyAlignment="1">
      <alignment horizontal="center" vertical="top" wrapText="1"/>
    </xf>
    <xf numFmtId="0" fontId="9" fillId="0" borderId="2" xfId="0" applyFont="1" applyBorder="1" applyAlignment="1">
      <alignment horizontal="center" vertical="top" wrapText="1"/>
    </xf>
    <xf numFmtId="0" fontId="11" fillId="0" borderId="4" xfId="0" applyFont="1" applyBorder="1" applyAlignment="1">
      <alignment horizontal="center" vertical="top"/>
    </xf>
    <xf numFmtId="0" fontId="9" fillId="0" borderId="4" xfId="0" applyFont="1" applyBorder="1" applyAlignment="1">
      <alignment horizontal="center" vertical="top" wrapText="1"/>
    </xf>
    <xf numFmtId="0" fontId="4" fillId="0" borderId="0" xfId="0" applyFont="1" applyBorder="1" applyAlignment="1">
      <alignment vertical="center"/>
    </xf>
    <xf numFmtId="0" fontId="9" fillId="0" borderId="6" xfId="0" applyFont="1" applyBorder="1" applyAlignment="1">
      <alignment horizontal="center" vertical="center" wrapText="1"/>
    </xf>
    <xf numFmtId="166" fontId="8" fillId="0" borderId="6" xfId="0" applyNumberFormat="1" applyFont="1" applyBorder="1" applyAlignment="1">
      <alignment horizontal="center" vertical="center" wrapText="1"/>
    </xf>
    <xf numFmtId="166" fontId="10" fillId="0" borderId="6" xfId="0" applyNumberFormat="1" applyFont="1" applyBorder="1" applyAlignment="1">
      <alignment horizontal="center" vertical="top" wrapText="1"/>
    </xf>
    <xf numFmtId="0" fontId="9" fillId="0" borderId="7" xfId="0" quotePrefix="1" applyFont="1" applyFill="1" applyBorder="1" applyAlignment="1">
      <alignment horizontal="center"/>
    </xf>
    <xf numFmtId="0" fontId="9" fillId="0" borderId="7" xfId="0" applyFont="1" applyFill="1" applyBorder="1" applyAlignment="1">
      <alignment horizontal="center"/>
    </xf>
    <xf numFmtId="0" fontId="12" fillId="0" borderId="7" xfId="0" applyFont="1" applyBorder="1" applyAlignment="1">
      <alignment vertical="center" wrapText="1"/>
    </xf>
    <xf numFmtId="167" fontId="13" fillId="0" borderId="7" xfId="0" applyNumberFormat="1" applyFont="1" applyFill="1" applyBorder="1" applyAlignment="1">
      <alignment vertical="center"/>
    </xf>
    <xf numFmtId="167" fontId="9" fillId="0" borderId="7" xfId="0" applyNumberFormat="1" applyFont="1" applyFill="1" applyBorder="1" applyAlignment="1">
      <alignment vertical="center"/>
    </xf>
    <xf numFmtId="167" fontId="9" fillId="0" borderId="7" xfId="0" applyNumberFormat="1" applyFont="1" applyBorder="1" applyAlignment="1">
      <alignment horizontal="center" vertical="center"/>
    </xf>
    <xf numFmtId="167" fontId="9" fillId="0" borderId="7" xfId="0" applyNumberFormat="1" applyFont="1" applyFill="1" applyBorder="1" applyAlignment="1">
      <alignment horizontal="center" vertical="center"/>
    </xf>
    <xf numFmtId="164" fontId="9" fillId="0" borderId="7" xfId="0" applyNumberFormat="1" applyFont="1" applyFill="1" applyBorder="1" applyAlignment="1">
      <alignment horizontal="center" vertical="center"/>
    </xf>
    <xf numFmtId="164" fontId="4" fillId="0" borderId="0" xfId="0" applyNumberFormat="1" applyFont="1" applyBorder="1" applyAlignment="1">
      <alignment vertical="center"/>
    </xf>
    <xf numFmtId="168" fontId="4" fillId="0" borderId="0" xfId="0" applyNumberFormat="1" applyFont="1" applyBorder="1" applyAlignment="1">
      <alignment vertical="center"/>
    </xf>
    <xf numFmtId="0" fontId="9" fillId="0" borderId="7" xfId="0" applyFont="1" applyBorder="1" applyAlignment="1">
      <alignment vertical="center"/>
    </xf>
    <xf numFmtId="167" fontId="15" fillId="0" borderId="7" xfId="0" applyNumberFormat="1" applyFont="1" applyBorder="1" applyAlignment="1">
      <alignment horizontal="center" vertical="center"/>
    </xf>
    <xf numFmtId="0" fontId="16" fillId="0" borderId="7" xfId="0" applyFont="1" applyBorder="1" applyAlignment="1">
      <alignment vertical="center" wrapText="1"/>
    </xf>
    <xf numFmtId="167" fontId="16" fillId="0" borderId="7" xfId="0" applyNumberFormat="1" applyFont="1" applyBorder="1" applyAlignment="1">
      <alignment horizontal="right" vertical="center"/>
    </xf>
    <xf numFmtId="167" fontId="17" fillId="0" borderId="7" xfId="0" applyNumberFormat="1" applyFont="1" applyBorder="1" applyAlignment="1">
      <alignment horizontal="right" vertical="center"/>
    </xf>
    <xf numFmtId="167" fontId="15" fillId="0" borderId="7" xfId="0" applyNumberFormat="1" applyFont="1" applyFill="1" applyBorder="1" applyAlignment="1">
      <alignment horizontal="center" vertical="center"/>
    </xf>
    <xf numFmtId="164" fontId="15" fillId="0" borderId="7" xfId="0" applyNumberFormat="1" applyFont="1" applyFill="1" applyBorder="1" applyAlignment="1">
      <alignment horizontal="center" vertical="center"/>
    </xf>
    <xf numFmtId="0" fontId="4" fillId="0" borderId="0" xfId="0" applyFont="1" applyFill="1" applyBorder="1" applyAlignment="1">
      <alignment vertical="center"/>
    </xf>
    <xf numFmtId="0" fontId="17" fillId="0" borderId="7" xfId="0" applyFont="1" applyBorder="1" applyAlignment="1">
      <alignment vertical="center" wrapText="1"/>
    </xf>
    <xf numFmtId="167" fontId="17" fillId="0" borderId="7" xfId="0" applyNumberFormat="1" applyFont="1" applyBorder="1" applyAlignment="1">
      <alignment vertical="center"/>
    </xf>
    <xf numFmtId="164" fontId="18" fillId="0" borderId="7" xfId="0" applyNumberFormat="1" applyFont="1" applyBorder="1" applyAlignment="1">
      <alignment horizontal="center" vertical="center"/>
    </xf>
    <xf numFmtId="167" fontId="19" fillId="0" borderId="7" xfId="0" applyNumberFormat="1" applyFont="1" applyBorder="1" applyAlignment="1">
      <alignment vertical="center"/>
    </xf>
    <xf numFmtId="167" fontId="19" fillId="0" borderId="7" xfId="0" applyNumberFormat="1" applyFont="1" applyFill="1" applyBorder="1" applyAlignment="1">
      <alignment horizontal="center" vertical="center"/>
    </xf>
    <xf numFmtId="164" fontId="19" fillId="0" borderId="7" xfId="0" applyNumberFormat="1" applyFont="1" applyFill="1" applyBorder="1" applyAlignment="1">
      <alignment horizontal="center" vertical="center"/>
    </xf>
    <xf numFmtId="0" fontId="9" fillId="0" borderId="7" xfId="0" applyFont="1" applyBorder="1" applyAlignment="1">
      <alignment vertical="center" wrapText="1"/>
    </xf>
    <xf numFmtId="165" fontId="4" fillId="0" borderId="0" xfId="0" applyNumberFormat="1" applyFont="1" applyAlignment="1">
      <alignment vertical="center"/>
    </xf>
    <xf numFmtId="0" fontId="3" fillId="0" borderId="0" xfId="0" applyFont="1" applyAlignment="1">
      <alignment horizontal="center"/>
    </xf>
    <xf numFmtId="0" fontId="4" fillId="0" borderId="0" xfId="0" applyFont="1"/>
    <xf numFmtId="0" fontId="6" fillId="0" borderId="0" xfId="0" applyFont="1" applyAlignment="1">
      <alignment horizontal="center"/>
    </xf>
    <xf numFmtId="0" fontId="7" fillId="0" borderId="0" xfId="0" applyFont="1" applyAlignment="1">
      <alignment horizontal="center"/>
    </xf>
    <xf numFmtId="0" fontId="6" fillId="0" borderId="0" xfId="0" applyFont="1" applyAlignment="1"/>
    <xf numFmtId="0" fontId="4" fillId="0" borderId="0" xfId="0" applyFont="1" applyAlignment="1">
      <alignment horizontal="centerContinuous"/>
    </xf>
    <xf numFmtId="164" fontId="4" fillId="0" borderId="0" xfId="0" applyNumberFormat="1" applyFont="1" applyAlignment="1">
      <alignment horizontal="centerContinuous"/>
    </xf>
    <xf numFmtId="164" fontId="14" fillId="0" borderId="0" xfId="0" applyNumberFormat="1" applyFont="1" applyAlignment="1">
      <alignment horizontal="center"/>
    </xf>
    <xf numFmtId="165" fontId="41" fillId="0" borderId="0" xfId="0" applyNumberFormat="1" applyFont="1" applyAlignment="1">
      <alignment horizontal="center" vertical="center" wrapText="1"/>
    </xf>
    <xf numFmtId="0" fontId="4" fillId="0" borderId="0" xfId="0" applyFont="1" applyAlignment="1">
      <alignment horizontal="center"/>
    </xf>
    <xf numFmtId="0" fontId="8" fillId="0" borderId="0" xfId="0" applyFont="1" applyAlignment="1">
      <alignment horizontal="center"/>
    </xf>
    <xf numFmtId="164" fontId="8" fillId="0" borderId="1" xfId="0" applyNumberFormat="1" applyFont="1" applyBorder="1" applyAlignment="1">
      <alignment horizontal="center" vertical="center" wrapText="1"/>
    </xf>
    <xf numFmtId="164" fontId="8" fillId="0" borderId="5" xfId="0" applyNumberFormat="1" applyFont="1" applyBorder="1" applyAlignment="1">
      <alignment horizontal="center" vertical="center" wrapText="1"/>
    </xf>
    <xf numFmtId="164" fontId="10" fillId="0" borderId="1" xfId="0" applyNumberFormat="1" applyFont="1" applyBorder="1" applyAlignment="1">
      <alignment horizontal="center" vertical="top" wrapText="1"/>
    </xf>
    <xf numFmtId="164" fontId="8" fillId="0" borderId="6" xfId="0" applyNumberFormat="1" applyFont="1" applyBorder="1" applyAlignment="1">
      <alignment horizontal="center" vertical="center" wrapText="1"/>
    </xf>
    <xf numFmtId="164" fontId="10" fillId="0" borderId="6" xfId="0" applyNumberFormat="1" applyFont="1" applyBorder="1" applyAlignment="1">
      <alignment horizontal="center" vertical="top" wrapText="1"/>
    </xf>
    <xf numFmtId="0" fontId="4" fillId="0" borderId="0" xfId="0" applyFont="1" applyFill="1"/>
    <xf numFmtId="0" fontId="42" fillId="0" borderId="2" xfId="0" applyFont="1" applyBorder="1" applyAlignment="1">
      <alignment horizontal="center"/>
    </xf>
    <xf numFmtId="0" fontId="42" fillId="0" borderId="3" xfId="0" applyFont="1" applyBorder="1" applyAlignment="1">
      <alignment horizontal="center"/>
    </xf>
    <xf numFmtId="0" fontId="42" fillId="0" borderId="4" xfId="0" applyFont="1" applyBorder="1" applyAlignment="1">
      <alignment horizontal="center"/>
    </xf>
    <xf numFmtId="164" fontId="19" fillId="0" borderId="7" xfId="0" applyNumberFormat="1" applyFont="1" applyBorder="1" applyAlignment="1">
      <alignment horizontal="center" vertical="center" wrapText="1"/>
    </xf>
    <xf numFmtId="1" fontId="19" fillId="0" borderId="7" xfId="0" applyNumberFormat="1" applyFont="1" applyBorder="1" applyAlignment="1">
      <alignment horizontal="center" vertical="center"/>
    </xf>
    <xf numFmtId="167" fontId="19" fillId="0" borderId="7" xfId="0" applyNumberFormat="1" applyFont="1" applyBorder="1" applyAlignment="1">
      <alignment horizontal="right" vertical="center"/>
    </xf>
    <xf numFmtId="167" fontId="20" fillId="0" borderId="7" xfId="0" applyNumberFormat="1" applyFont="1" applyBorder="1" applyAlignment="1">
      <alignment horizontal="center" vertical="center"/>
    </xf>
    <xf numFmtId="164" fontId="4" fillId="0" borderId="0" xfId="0" applyNumberFormat="1" applyFont="1" applyFill="1" applyAlignment="1">
      <alignment vertical="center"/>
    </xf>
    <xf numFmtId="168" fontId="4" fillId="0" borderId="0" xfId="0" applyNumberFormat="1" applyFont="1" applyFill="1"/>
    <xf numFmtId="164" fontId="9" fillId="0" borderId="7" xfId="0" applyNumberFormat="1" applyFont="1" applyBorder="1" applyAlignment="1">
      <alignment vertical="center" wrapText="1"/>
    </xf>
    <xf numFmtId="1" fontId="9" fillId="0" borderId="7" xfId="0" applyNumberFormat="1" applyFont="1" applyBorder="1" applyAlignment="1">
      <alignment horizontal="center" vertical="center"/>
    </xf>
    <xf numFmtId="167" fontId="9" fillId="0" borderId="7" xfId="0" applyNumberFormat="1" applyFont="1" applyBorder="1" applyAlignment="1">
      <alignment horizontal="right" vertical="center"/>
    </xf>
    <xf numFmtId="167" fontId="13" fillId="0" borderId="7" xfId="0" applyNumberFormat="1" applyFont="1" applyBorder="1" applyAlignment="1">
      <alignment horizontal="right" vertical="center"/>
    </xf>
    <xf numFmtId="164" fontId="44" fillId="0" borderId="7" xfId="0" applyNumberFormat="1" applyFont="1" applyBorder="1" applyAlignment="1">
      <alignment vertical="center" wrapText="1"/>
    </xf>
    <xf numFmtId="1" fontId="46" fillId="0" borderId="7" xfId="0" applyNumberFormat="1" applyFont="1" applyBorder="1" applyAlignment="1">
      <alignment horizontal="center" vertical="center"/>
    </xf>
    <xf numFmtId="167" fontId="46" fillId="0" borderId="7" xfId="0" applyNumberFormat="1" applyFont="1" applyBorder="1" applyAlignment="1">
      <alignment horizontal="right" vertical="center"/>
    </xf>
    <xf numFmtId="167" fontId="46" fillId="0" borderId="7" xfId="0" applyNumberFormat="1" applyFont="1" applyBorder="1" applyAlignment="1">
      <alignment horizontal="center" vertical="center"/>
    </xf>
    <xf numFmtId="164" fontId="47" fillId="0" borderId="0" xfId="0" applyNumberFormat="1" applyFont="1" applyFill="1" applyAlignment="1">
      <alignment vertical="center"/>
    </xf>
    <xf numFmtId="0" fontId="47" fillId="0" borderId="0" xfId="0" applyFont="1" applyFill="1"/>
    <xf numFmtId="164" fontId="48" fillId="0" borderId="7" xfId="0" applyNumberFormat="1" applyFont="1" applyBorder="1" applyAlignment="1">
      <alignment vertical="center" wrapText="1"/>
    </xf>
    <xf numFmtId="1" fontId="48" fillId="0" borderId="7" xfId="0" applyNumberFormat="1" applyFont="1" applyBorder="1" applyAlignment="1">
      <alignment horizontal="center" vertical="center"/>
    </xf>
    <xf numFmtId="167" fontId="48" fillId="0" borderId="7" xfId="0" applyNumberFormat="1" applyFont="1" applyBorder="1" applyAlignment="1">
      <alignment horizontal="right" vertical="center"/>
    </xf>
    <xf numFmtId="167" fontId="48" fillId="0" borderId="7" xfId="0" applyNumberFormat="1" applyFont="1" applyBorder="1" applyAlignment="1">
      <alignment horizontal="center" vertical="center"/>
    </xf>
    <xf numFmtId="164" fontId="49" fillId="0" borderId="0" xfId="0" applyNumberFormat="1" applyFont="1" applyFill="1" applyAlignment="1">
      <alignment vertical="center"/>
    </xf>
    <xf numFmtId="0" fontId="49" fillId="0" borderId="0" xfId="0" applyFont="1" applyFill="1"/>
    <xf numFmtId="1" fontId="9" fillId="0" borderId="7" xfId="0" applyNumberFormat="1" applyFont="1" applyBorder="1" applyAlignment="1">
      <alignment horizontal="center" vertical="center" wrapText="1"/>
    </xf>
    <xf numFmtId="164" fontId="49" fillId="0" borderId="0" xfId="0" applyNumberFormat="1" applyFont="1" applyAlignment="1">
      <alignment vertical="center"/>
    </xf>
    <xf numFmtId="0" fontId="50" fillId="0" borderId="0" xfId="0" applyFont="1"/>
    <xf numFmtId="0" fontId="51" fillId="0" borderId="0" xfId="0" applyFont="1"/>
    <xf numFmtId="164" fontId="20" fillId="0" borderId="7" xfId="0" applyNumberFormat="1" applyFont="1" applyBorder="1" applyAlignment="1">
      <alignment vertical="center" wrapText="1"/>
    </xf>
    <xf numFmtId="1" fontId="20" fillId="0" borderId="7" xfId="0" applyNumberFormat="1" applyFont="1" applyBorder="1" applyAlignment="1">
      <alignment horizontal="center" vertical="center" wrapText="1"/>
    </xf>
    <xf numFmtId="167" fontId="20" fillId="0" borderId="7" xfId="0" applyNumberFormat="1" applyFont="1" applyBorder="1" applyAlignment="1">
      <alignment horizontal="right" vertical="center"/>
    </xf>
    <xf numFmtId="167" fontId="54" fillId="0" borderId="7" xfId="0" applyNumberFormat="1" applyFont="1" applyBorder="1" applyAlignment="1">
      <alignment horizontal="right" vertical="center"/>
    </xf>
    <xf numFmtId="164" fontId="55" fillId="0" borderId="7" xfId="0" applyNumberFormat="1" applyFont="1" applyBorder="1" applyAlignment="1">
      <alignment vertical="center" wrapText="1"/>
    </xf>
    <xf numFmtId="1" fontId="55" fillId="0" borderId="7" xfId="0" applyNumberFormat="1" applyFont="1" applyBorder="1" applyAlignment="1">
      <alignment horizontal="center" vertical="center" wrapText="1"/>
    </xf>
    <xf numFmtId="167" fontId="55" fillId="0" borderId="7" xfId="0" applyNumberFormat="1" applyFont="1" applyBorder="1" applyAlignment="1">
      <alignment horizontal="right" vertical="center"/>
    </xf>
    <xf numFmtId="167" fontId="55" fillId="0" borderId="7" xfId="0" applyNumberFormat="1" applyFont="1" applyBorder="1" applyAlignment="1">
      <alignment horizontal="center" vertical="center"/>
    </xf>
    <xf numFmtId="164" fontId="4" fillId="0" borderId="7" xfId="0" applyNumberFormat="1" applyFont="1" applyBorder="1" applyAlignment="1">
      <alignment vertical="center" wrapText="1"/>
    </xf>
    <xf numFmtId="164" fontId="56" fillId="0" borderId="7" xfId="0" applyNumberFormat="1" applyFont="1" applyBorder="1" applyAlignment="1">
      <alignment vertical="center" wrapText="1"/>
    </xf>
    <xf numFmtId="4" fontId="13" fillId="0" borderId="7" xfId="0" applyNumberFormat="1" applyFont="1" applyBorder="1" applyAlignment="1">
      <alignment horizontal="right" vertical="center"/>
    </xf>
    <xf numFmtId="167" fontId="57" fillId="0" borderId="7" xfId="0" applyNumberFormat="1" applyFont="1" applyBorder="1" applyAlignment="1">
      <alignment horizontal="right" vertical="center"/>
    </xf>
    <xf numFmtId="164" fontId="15" fillId="0" borderId="7" xfId="0" applyNumberFormat="1" applyFont="1" applyBorder="1" applyAlignment="1">
      <alignment vertical="center" wrapText="1"/>
    </xf>
    <xf numFmtId="1" fontId="15" fillId="0" borderId="7" xfId="0" applyNumberFormat="1" applyFont="1" applyBorder="1" applyAlignment="1">
      <alignment horizontal="center" vertical="center" wrapText="1"/>
    </xf>
    <xf numFmtId="167" fontId="15" fillId="0" borderId="7" xfId="0" applyNumberFormat="1" applyFont="1" applyBorder="1" applyAlignment="1">
      <alignment horizontal="right" vertical="center"/>
    </xf>
    <xf numFmtId="0" fontId="58" fillId="0" borderId="0" xfId="0" applyFont="1"/>
    <xf numFmtId="167" fontId="19" fillId="0" borderId="7" xfId="0" applyNumberFormat="1" applyFont="1" applyBorder="1" applyAlignment="1">
      <alignment horizontal="center" vertical="center"/>
    </xf>
    <xf numFmtId="164" fontId="48" fillId="0" borderId="7" xfId="0" applyNumberFormat="1" applyFont="1" applyBorder="1" applyAlignment="1">
      <alignment horizontal="left" vertical="center" wrapText="1"/>
    </xf>
    <xf numFmtId="164" fontId="9" fillId="0" borderId="7" xfId="0" applyNumberFormat="1" applyFont="1" applyBorder="1" applyAlignment="1">
      <alignment horizontal="left" vertical="center" wrapText="1"/>
    </xf>
    <xf numFmtId="164" fontId="4" fillId="0" borderId="7" xfId="0" applyNumberFormat="1" applyFont="1" applyBorder="1" applyAlignment="1">
      <alignment horizontal="left" vertical="center" wrapText="1"/>
    </xf>
    <xf numFmtId="164" fontId="19" fillId="0" borderId="7" xfId="0" applyNumberFormat="1" applyFont="1" applyBorder="1" applyAlignment="1">
      <alignment horizontal="center" vertical="center"/>
    </xf>
    <xf numFmtId="164" fontId="59" fillId="0" borderId="2" xfId="0" applyNumberFormat="1" applyFont="1" applyFill="1" applyBorder="1" applyAlignment="1">
      <alignment horizontal="center" vertical="center" wrapText="1"/>
    </xf>
    <xf numFmtId="164" fontId="59" fillId="0" borderId="4" xfId="0" applyNumberFormat="1" applyFont="1" applyFill="1" applyBorder="1" applyAlignment="1">
      <alignment horizontal="center" vertical="center" wrapText="1"/>
    </xf>
    <xf numFmtId="167" fontId="59" fillId="0" borderId="7" xfId="0" applyNumberFormat="1" applyFont="1" applyBorder="1" applyAlignment="1">
      <alignment horizontal="right" vertical="center"/>
    </xf>
    <xf numFmtId="167" fontId="60" fillId="0" borderId="7" xfId="0" applyNumberFormat="1" applyFont="1" applyBorder="1" applyAlignment="1">
      <alignment horizontal="right" vertical="center"/>
    </xf>
    <xf numFmtId="167" fontId="59" fillId="0" borderId="7" xfId="0" applyNumberFormat="1" applyFont="1" applyBorder="1" applyAlignment="1">
      <alignment horizontal="center" vertical="center"/>
    </xf>
    <xf numFmtId="164" fontId="51" fillId="0" borderId="0" xfId="0" applyNumberFormat="1" applyFont="1" applyAlignment="1">
      <alignment vertical="center"/>
    </xf>
    <xf numFmtId="164" fontId="59" fillId="24" borderId="2" xfId="0" applyNumberFormat="1" applyFont="1" applyFill="1" applyBorder="1" applyAlignment="1">
      <alignment horizontal="center" vertical="center" wrapText="1"/>
    </xf>
    <xf numFmtId="164" fontId="59" fillId="24" borderId="4" xfId="0" applyNumberFormat="1" applyFont="1" applyFill="1" applyBorder="1" applyAlignment="1">
      <alignment horizontal="center" vertical="center" wrapText="1"/>
    </xf>
    <xf numFmtId="167" fontId="59" fillId="24" borderId="7" xfId="0" applyNumberFormat="1" applyFont="1" applyFill="1" applyBorder="1" applyAlignment="1">
      <alignment horizontal="right" vertical="center"/>
    </xf>
    <xf numFmtId="167" fontId="59" fillId="24" borderId="7" xfId="0" applyNumberFormat="1" applyFont="1" applyFill="1" applyBorder="1" applyAlignment="1">
      <alignment horizontal="center" vertical="center"/>
    </xf>
    <xf numFmtId="164" fontId="51" fillId="24" borderId="0" xfId="0" applyNumberFormat="1" applyFont="1" applyFill="1" applyAlignment="1">
      <alignment vertical="center"/>
    </xf>
    <xf numFmtId="0" fontId="4" fillId="24" borderId="0" xfId="0" applyFont="1" applyFill="1"/>
    <xf numFmtId="164" fontId="4" fillId="0" borderId="0" xfId="0" applyNumberFormat="1" applyFont="1"/>
    <xf numFmtId="164" fontId="14" fillId="0" borderId="0" xfId="0" applyNumberFormat="1" applyFont="1"/>
  </cellXfs>
  <cellStyles count="476">
    <cellStyle name="20% — акцент1" xfId="1"/>
    <cellStyle name="20% — акцент2" xfId="2"/>
    <cellStyle name="20% — акцент3" xfId="3"/>
    <cellStyle name="20% — акцент4" xfId="4"/>
    <cellStyle name="20% — акцент5" xfId="5"/>
    <cellStyle name="20% — акцент6" xfId="6"/>
    <cellStyle name="20% – Акцентування1" xfId="7"/>
    <cellStyle name="20% – Акцентування2" xfId="8"/>
    <cellStyle name="20% – Акцентування3" xfId="9"/>
    <cellStyle name="20% – Акцентування4" xfId="10"/>
    <cellStyle name="20% – Акцентування5" xfId="11"/>
    <cellStyle name="20% – Акцентування6" xfId="12"/>
    <cellStyle name="40% — акцент1" xfId="13"/>
    <cellStyle name="40% — акцент2" xfId="14"/>
    <cellStyle name="40% — акцент3" xfId="15"/>
    <cellStyle name="40% — акцент4" xfId="16"/>
    <cellStyle name="40% — акцент5" xfId="17"/>
    <cellStyle name="40% — акцент6" xfId="18"/>
    <cellStyle name="40% – Акцентування1" xfId="19"/>
    <cellStyle name="40% – Акцентування2" xfId="20"/>
    <cellStyle name="40% – Акцентування3" xfId="21"/>
    <cellStyle name="40% – Акцентування4" xfId="22"/>
    <cellStyle name="40% – Акцентування5" xfId="23"/>
    <cellStyle name="40% – Акцентування6" xfId="24"/>
    <cellStyle name="60% — акцент1" xfId="25"/>
    <cellStyle name="60% — акцент2" xfId="26"/>
    <cellStyle name="60% — акцент3" xfId="27"/>
    <cellStyle name="60% — акцент4" xfId="28"/>
    <cellStyle name="60% — акцент5" xfId="29"/>
    <cellStyle name="60% — акцент6" xfId="30"/>
    <cellStyle name="60% – Акцентування1" xfId="31"/>
    <cellStyle name="60% – Акцентування2" xfId="32"/>
    <cellStyle name="60% – Акцентування3" xfId="33"/>
    <cellStyle name="60% – Акцентування4" xfId="34"/>
    <cellStyle name="60% – Акцентування5" xfId="35"/>
    <cellStyle name="60% – Акцентування6" xfId="36"/>
    <cellStyle name="Normal_Доходи" xfId="37"/>
    <cellStyle name="Акцентування1" xfId="38"/>
    <cellStyle name="Акцентування2" xfId="39"/>
    <cellStyle name="Акцентування3" xfId="40"/>
    <cellStyle name="Акцентування4" xfId="41"/>
    <cellStyle name="Акцентування5" xfId="42"/>
    <cellStyle name="Акцентування6" xfId="43"/>
    <cellStyle name="Ввід" xfId="44"/>
    <cellStyle name="Добре" xfId="45"/>
    <cellStyle name="Заголовок 1 2" xfId="46"/>
    <cellStyle name="Заголовок 2 2" xfId="47"/>
    <cellStyle name="Заголовок 3 2" xfId="48"/>
    <cellStyle name="Заголовок 4 2" xfId="49"/>
    <cellStyle name="Звичайний 2" xfId="50"/>
    <cellStyle name="Звичайний 2 2" xfId="51"/>
    <cellStyle name="Звичайний 2 2 2" xfId="52"/>
    <cellStyle name="Звичайний 2 2_1101_1102_1300_1402_1403_1404" xfId="53"/>
    <cellStyle name="Звичайний 2 3" xfId="54"/>
    <cellStyle name="Звичайний 2 4" xfId="55"/>
    <cellStyle name="Звичайний 2 5" xfId="56"/>
    <cellStyle name="Звичайний 2 6" xfId="57"/>
    <cellStyle name="Звичайний 2 7" xfId="58"/>
    <cellStyle name="Звичайний 2 8" xfId="59"/>
    <cellStyle name="Звичайний 2_1101_1102_1300_1402_1403_1404" xfId="60"/>
    <cellStyle name="Звичайний 3" xfId="61"/>
    <cellStyle name="Зв'язана клітинка" xfId="62"/>
    <cellStyle name="Контрольна клітинка" xfId="63"/>
    <cellStyle name="Назва" xfId="64"/>
    <cellStyle name="Обчислення" xfId="65"/>
    <cellStyle name="Обычный" xfId="0" builtinId="0"/>
    <cellStyle name="Обычный 10" xfId="66"/>
    <cellStyle name="Обычный 10 2" xfId="67"/>
    <cellStyle name="Обычный 10_1101_1102_1300_1402_1403_1404" xfId="68"/>
    <cellStyle name="Обычный 100" xfId="69"/>
    <cellStyle name="Обычный 100 2" xfId="70"/>
    <cellStyle name="Обычный 100_1101_1102_1300_1402_1403_1404" xfId="71"/>
    <cellStyle name="Обычный 102" xfId="72"/>
    <cellStyle name="Обычный 102 2" xfId="73"/>
    <cellStyle name="Обычный 102_1101_1102_1300_1402_1403_1404" xfId="74"/>
    <cellStyle name="Обычный 108" xfId="75"/>
    <cellStyle name="Обычный 108 2" xfId="76"/>
    <cellStyle name="Обычный 108_1101_1102_1300_1402_1403_1404" xfId="77"/>
    <cellStyle name="Обычный 109" xfId="78"/>
    <cellStyle name="Обычный 109 2" xfId="79"/>
    <cellStyle name="Обычный 109_1101_1102_1300_1402_1403_1404" xfId="80"/>
    <cellStyle name="Обычный 11" xfId="81"/>
    <cellStyle name="Обычный 11 2" xfId="82"/>
    <cellStyle name="Обычный 11_1101_1102_1300_1402_1403_1404" xfId="83"/>
    <cellStyle name="Обычный 12" xfId="84"/>
    <cellStyle name="Обычный 123" xfId="85"/>
    <cellStyle name="Обычный 13" xfId="86"/>
    <cellStyle name="Обычный 13 2" xfId="87"/>
    <cellStyle name="Обычный 13_1101_1102_1300_1402_1403_1404" xfId="88"/>
    <cellStyle name="Обычный 14" xfId="89"/>
    <cellStyle name="Обычный 15" xfId="90"/>
    <cellStyle name="Обычный 156" xfId="91"/>
    <cellStyle name="Обычный 156 2" xfId="92"/>
    <cellStyle name="Обычный 156_1101_1102_1300_1402_1403_1404" xfId="93"/>
    <cellStyle name="Обычный 157" xfId="94"/>
    <cellStyle name="Обычный 157 2" xfId="95"/>
    <cellStyle name="Обычный 157_1101_1102_1300_1402_1403_1404" xfId="96"/>
    <cellStyle name="Обычный 158" xfId="97"/>
    <cellStyle name="Обычный 158 2" xfId="98"/>
    <cellStyle name="Обычный 158_1101_1102_1300_1402_1403_1404" xfId="99"/>
    <cellStyle name="Обычный 159" xfId="100"/>
    <cellStyle name="Обычный 159 2" xfId="101"/>
    <cellStyle name="Обычный 159_1101_1102_1300_1402_1403_1404" xfId="102"/>
    <cellStyle name="Обычный 16" xfId="103"/>
    <cellStyle name="Обычный 160" xfId="104"/>
    <cellStyle name="Обычный 160 2" xfId="105"/>
    <cellStyle name="Обычный 160_1101_1102_1300_1402_1403_1404" xfId="106"/>
    <cellStyle name="Обычный 161" xfId="107"/>
    <cellStyle name="Обычный 161 2" xfId="108"/>
    <cellStyle name="Обычный 161_1101_1102_1300_1402_1403_1404" xfId="109"/>
    <cellStyle name="Обычный 162" xfId="110"/>
    <cellStyle name="Обычный 162 2" xfId="111"/>
    <cellStyle name="Обычный 162_1101_1102_1300_1402_1403_1404" xfId="112"/>
    <cellStyle name="Обычный 163" xfId="113"/>
    <cellStyle name="Обычный 163 2" xfId="114"/>
    <cellStyle name="Обычный 163_1101_1102_1300_1402_1403_1404" xfId="115"/>
    <cellStyle name="Обычный 164" xfId="116"/>
    <cellStyle name="Обычный 164 2" xfId="117"/>
    <cellStyle name="Обычный 164_1101_1102_1300_1402_1403_1404" xfId="118"/>
    <cellStyle name="Обычный 165" xfId="119"/>
    <cellStyle name="Обычный 165 2" xfId="120"/>
    <cellStyle name="Обычный 165_1101_1102_1300_1402_1403_1404" xfId="121"/>
    <cellStyle name="Обычный 166" xfId="122"/>
    <cellStyle name="Обычный 166 2" xfId="123"/>
    <cellStyle name="Обычный 166_1101_1102_1300_1402_1403_1404" xfId="124"/>
    <cellStyle name="Обычный 167" xfId="125"/>
    <cellStyle name="Обычный 167 2" xfId="126"/>
    <cellStyle name="Обычный 167_1101_1102_1300_1402_1403_1404" xfId="127"/>
    <cellStyle name="Обычный 168" xfId="128"/>
    <cellStyle name="Обычный 168 2" xfId="129"/>
    <cellStyle name="Обычный 168_1101_1102_1300_1402_1403_1404" xfId="130"/>
    <cellStyle name="Обычный 169" xfId="131"/>
    <cellStyle name="Обычный 169 2" xfId="132"/>
    <cellStyle name="Обычный 169_1101_1102_1300_1402_1403_1404" xfId="133"/>
    <cellStyle name="Обычный 17" xfId="134"/>
    <cellStyle name="Обычный 170" xfId="135"/>
    <cellStyle name="Обычный 170 2" xfId="136"/>
    <cellStyle name="Обычный 170_1101_1102_1300_1402_1403_1404" xfId="137"/>
    <cellStyle name="Обычный 18" xfId="138"/>
    <cellStyle name="Обычный 180" xfId="139"/>
    <cellStyle name="Обычный 180 2" xfId="140"/>
    <cellStyle name="Обычный 180 2 2" xfId="141"/>
    <cellStyle name="Обычный 180 2 2 2" xfId="142"/>
    <cellStyle name="Обычный 180 2 2_1101_1102_1300_1402_1403_1404" xfId="143"/>
    <cellStyle name="Обычный 180 2 3" xfId="144"/>
    <cellStyle name="Обычный 180 2_1101_1102_1300_1402_1403_1404" xfId="145"/>
    <cellStyle name="Обычный 180 3" xfId="146"/>
    <cellStyle name="Обычный 180 3 2" xfId="147"/>
    <cellStyle name="Обычный 180 3_1101_1102_1300_1402_1403_1404" xfId="148"/>
    <cellStyle name="Обычный 180 4" xfId="149"/>
    <cellStyle name="Обычный 180 5" xfId="150"/>
    <cellStyle name="Обычный 180_1101_1102_1300_1402_1403_1404" xfId="151"/>
    <cellStyle name="Обычный 188" xfId="152"/>
    <cellStyle name="Обычный 188 2" xfId="153"/>
    <cellStyle name="Обычный 188 2 2" xfId="154"/>
    <cellStyle name="Обычный 188 2_1101_1102_1300_1402_1403_1404" xfId="155"/>
    <cellStyle name="Обычный 188 3" xfId="156"/>
    <cellStyle name="Обычный 188_1101_1102_1300_1402_1403_1404" xfId="157"/>
    <cellStyle name="Обычный 19" xfId="158"/>
    <cellStyle name="Обычный 2" xfId="159"/>
    <cellStyle name="Обычный 2 10" xfId="160"/>
    <cellStyle name="Обычный 2 2" xfId="161"/>
    <cellStyle name="Обычный 2 2 2" xfId="162"/>
    <cellStyle name="Обычный 2 2 2 2" xfId="163"/>
    <cellStyle name="Обычный 2 2 2_1101_1102_1300_1402_1403_1404" xfId="164"/>
    <cellStyle name="Обычный 2 2 3" xfId="165"/>
    <cellStyle name="Обычный 2 2_1101_1102_1300_1402_1403_1404" xfId="166"/>
    <cellStyle name="Обычный 2 3" xfId="167"/>
    <cellStyle name="Обычный 2 3 2" xfId="168"/>
    <cellStyle name="Обычный 2 3_1101_1102_1300_1402_1403_1404" xfId="169"/>
    <cellStyle name="Обычный 2 4" xfId="170"/>
    <cellStyle name="Обычный 2 5" xfId="171"/>
    <cellStyle name="Обычный 2 6" xfId="172"/>
    <cellStyle name="Обычный 2 7" xfId="173"/>
    <cellStyle name="Обычный 2 8" xfId="174"/>
    <cellStyle name="Обычный 2 9" xfId="175"/>
    <cellStyle name="Обычный 2_1101_1102_1300_1402_1403_1404" xfId="176"/>
    <cellStyle name="Обычный 20" xfId="177"/>
    <cellStyle name="Обычный 204" xfId="178"/>
    <cellStyle name="Обычный 204 2" xfId="179"/>
    <cellStyle name="Обычный 204_1101_1102_1300_1402_1403_1404" xfId="180"/>
    <cellStyle name="Обычный 205" xfId="181"/>
    <cellStyle name="Обычный 205 2" xfId="182"/>
    <cellStyle name="Обычный 205_1101_1102_1300_1402_1403_1404" xfId="183"/>
    <cellStyle name="Обычный 206" xfId="184"/>
    <cellStyle name="Обычный 206 2" xfId="185"/>
    <cellStyle name="Обычный 206 2 2" xfId="186"/>
    <cellStyle name="Обычный 206 2_1101_1102_1300_1402_1403_1404" xfId="187"/>
    <cellStyle name="Обычный 206 3" xfId="188"/>
    <cellStyle name="Обычный 206_1101_1102_1300_1402_1403_1404" xfId="189"/>
    <cellStyle name="Обычный 21" xfId="190"/>
    <cellStyle name="Обычный 215" xfId="191"/>
    <cellStyle name="Обычный 215 2" xfId="192"/>
    <cellStyle name="Обычный 215_1101_1102_1300_1402_1403_1404" xfId="193"/>
    <cellStyle name="Обычный 216" xfId="194"/>
    <cellStyle name="Обычный 216 2" xfId="195"/>
    <cellStyle name="Обычный 216_1101_1102_1300_1402_1403_1404" xfId="196"/>
    <cellStyle name="Обычный 217" xfId="197"/>
    <cellStyle name="Обычный 217 2" xfId="198"/>
    <cellStyle name="Обычный 217_1101_1102_1300_1402_1403_1404" xfId="199"/>
    <cellStyle name="Обычный 218" xfId="200"/>
    <cellStyle name="Обычный 218 2" xfId="201"/>
    <cellStyle name="Обычный 218 2 2" xfId="202"/>
    <cellStyle name="Обычный 218 2 2 2" xfId="203"/>
    <cellStyle name="Обычный 218 2 2_1101_1102_1300_1402_1403_1404" xfId="204"/>
    <cellStyle name="Обычный 218 2 3" xfId="205"/>
    <cellStyle name="Обычный 218 2_1101_1102_1300_1402_1403_1404" xfId="206"/>
    <cellStyle name="Обычный 218 3" xfId="207"/>
    <cellStyle name="Обычный 218 3 2" xfId="208"/>
    <cellStyle name="Обычный 218 3_1101_1102_1300_1402_1403_1404" xfId="209"/>
    <cellStyle name="Обычный 218 4" xfId="210"/>
    <cellStyle name="Обычный 218 5" xfId="211"/>
    <cellStyle name="Обычный 218_1101_1102_1300_1402_1403_1404" xfId="212"/>
    <cellStyle name="Обычный 22" xfId="213"/>
    <cellStyle name="Обычный 22 2" xfId="214"/>
    <cellStyle name="Обычный 22 2 2" xfId="215"/>
    <cellStyle name="Обычный 22 2_1101_1102_1300_1402_1403_1404" xfId="216"/>
    <cellStyle name="Обычный 22 3" xfId="217"/>
    <cellStyle name="Обычный 22_1101_1102_1300_1402_1403_1404" xfId="218"/>
    <cellStyle name="Обычный 23" xfId="219"/>
    <cellStyle name="Обычный 23 2" xfId="220"/>
    <cellStyle name="Обычный 23 2 2" xfId="221"/>
    <cellStyle name="Обычный 23 2_1101_1102_1300_1402_1403_1404" xfId="222"/>
    <cellStyle name="Обычный 23 3" xfId="223"/>
    <cellStyle name="Обычный 23_1101_1102_1300_1402_1403_1404" xfId="224"/>
    <cellStyle name="Обычный 24" xfId="225"/>
    <cellStyle name="Обычный 24 2" xfId="226"/>
    <cellStyle name="Обычный 24 2 2" xfId="227"/>
    <cellStyle name="Обычный 24 2_1101_1102_1300_1402_1403_1404" xfId="228"/>
    <cellStyle name="Обычный 24 3" xfId="229"/>
    <cellStyle name="Обычный 24_1101_1102_1300_1402_1403_1404" xfId="230"/>
    <cellStyle name="Обычный 246" xfId="231"/>
    <cellStyle name="Обычный 246 2" xfId="232"/>
    <cellStyle name="Обычный 246_1101_1102_1300_1402_1403_1404" xfId="233"/>
    <cellStyle name="Обычный 247" xfId="234"/>
    <cellStyle name="Обычный 247 2" xfId="235"/>
    <cellStyle name="Обычный 247_1101_1102_1300_1402_1403_1404" xfId="236"/>
    <cellStyle name="Обычный 249" xfId="237"/>
    <cellStyle name="Обычный 249 2" xfId="238"/>
    <cellStyle name="Обычный 249_1101_1102_1300_1402_1403_1404" xfId="239"/>
    <cellStyle name="Обычный 25" xfId="240"/>
    <cellStyle name="Обычный 25 2" xfId="241"/>
    <cellStyle name="Обычный 25 2 2" xfId="242"/>
    <cellStyle name="Обычный 25 2_1101_1102_1300_1402_1403_1404" xfId="243"/>
    <cellStyle name="Обычный 25 3" xfId="244"/>
    <cellStyle name="Обычный 25_1101_1102_1300_1402_1403_1404" xfId="245"/>
    <cellStyle name="Обычный 255" xfId="246"/>
    <cellStyle name="Обычный 255 2" xfId="247"/>
    <cellStyle name="Обычный 255 2 2" xfId="248"/>
    <cellStyle name="Обычный 255 2 2 2" xfId="249"/>
    <cellStyle name="Обычный 255 2 2_1101_1102_1300_1402_1403_1404" xfId="250"/>
    <cellStyle name="Обычный 255 2 3" xfId="251"/>
    <cellStyle name="Обычный 255 2_1101_1102_1300_1402_1403_1404" xfId="252"/>
    <cellStyle name="Обычный 255 3" xfId="253"/>
    <cellStyle name="Обычный 255 3 2" xfId="254"/>
    <cellStyle name="Обычный 255 3_1101_1102_1300_1402_1403_1404" xfId="255"/>
    <cellStyle name="Обычный 255 4" xfId="256"/>
    <cellStyle name="Обычный 255_1101_1102_1300_1402_1403_1404" xfId="257"/>
    <cellStyle name="Обычный 26" xfId="258"/>
    <cellStyle name="Обычный 27" xfId="259"/>
    <cellStyle name="Обычный 28" xfId="260"/>
    <cellStyle name="Обычный 28 2" xfId="261"/>
    <cellStyle name="Обычный 28_1101_1102_1300_1402_1403_1404" xfId="262"/>
    <cellStyle name="Обычный 29" xfId="263"/>
    <cellStyle name="Обычный 29 2" xfId="264"/>
    <cellStyle name="Обычный 29_1101_1102_1300_1402_1403_1404" xfId="265"/>
    <cellStyle name="Обычный 3" xfId="266"/>
    <cellStyle name="Обычный 3 2" xfId="267"/>
    <cellStyle name="Обычный 3 2 2" xfId="268"/>
    <cellStyle name="Обычный 3 2 2 2" xfId="269"/>
    <cellStyle name="Обычный 3 2 2_1101_1102_1300_1402_1403_1404" xfId="270"/>
    <cellStyle name="Обычный 3 2 3" xfId="271"/>
    <cellStyle name="Обычный 3 2_1101_1102_1300_1402_1403_1404" xfId="272"/>
    <cellStyle name="Обычный 3_kv_doh_d1" xfId="273"/>
    <cellStyle name="Обычный 30" xfId="274"/>
    <cellStyle name="Обычный 30 2" xfId="275"/>
    <cellStyle name="Обычный 30_1101_1102_1300_1402_1403_1404" xfId="276"/>
    <cellStyle name="Обычный 31" xfId="277"/>
    <cellStyle name="Обычный 31 2" xfId="278"/>
    <cellStyle name="Обычный 31_1101_1102_1300_1402_1403_1404" xfId="279"/>
    <cellStyle name="Обычный 32" xfId="280"/>
    <cellStyle name="Обычный 32 2" xfId="281"/>
    <cellStyle name="Обычный 32_1101_1102_1300_1402_1403_1404" xfId="282"/>
    <cellStyle name="Обычный 35" xfId="283"/>
    <cellStyle name="Обычный 35 2" xfId="284"/>
    <cellStyle name="Обычный 35_1101_1102_1300_1402_1403_1404" xfId="285"/>
    <cellStyle name="Обычный 38" xfId="286"/>
    <cellStyle name="Обычный 38 2" xfId="287"/>
    <cellStyle name="Обычный 38_1101_1102_1300_1402_1403_1404" xfId="288"/>
    <cellStyle name="Обычный 4" xfId="289"/>
    <cellStyle name="Обычный 40" xfId="290"/>
    <cellStyle name="Обычный 40 2" xfId="291"/>
    <cellStyle name="Обычный 40_1101_1102_1300_1402_1403_1404" xfId="292"/>
    <cellStyle name="Обычный 45" xfId="293"/>
    <cellStyle name="Обычный 45 2" xfId="294"/>
    <cellStyle name="Обычный 45_1101_1102_1300_1402_1403_1404" xfId="295"/>
    <cellStyle name="Обычный 5" xfId="296"/>
    <cellStyle name="Обычный 5 2" xfId="297"/>
    <cellStyle name="Обычный 5 2 2" xfId="298"/>
    <cellStyle name="Обычный 5 2_1101_1102_1300_1402_1403_1404" xfId="299"/>
    <cellStyle name="Обычный 5 3" xfId="300"/>
    <cellStyle name="Обычный 5_1101_1102_1300_1402_1403_1404" xfId="301"/>
    <cellStyle name="Обычный 50" xfId="302"/>
    <cellStyle name="Обычный 50 2" xfId="303"/>
    <cellStyle name="Обычный 50_1101_1102_1300_1402_1403_1404" xfId="304"/>
    <cellStyle name="Обычный 55" xfId="305"/>
    <cellStyle name="Обычный 55 2" xfId="306"/>
    <cellStyle name="Обычный 55_1101_1102_1300_1402_1403_1404" xfId="307"/>
    <cellStyle name="Обычный 6" xfId="308"/>
    <cellStyle name="Обычный 63" xfId="309"/>
    <cellStyle name="Обычный 63 2" xfId="310"/>
    <cellStyle name="Обычный 63_1101_1102_1300_1402_1403_1404" xfId="311"/>
    <cellStyle name="Обычный 7" xfId="312"/>
    <cellStyle name="Обычный 7 2" xfId="313"/>
    <cellStyle name="Обычный 7_1101_1102_1300_1402_1403_1404" xfId="314"/>
    <cellStyle name="Обычный 70" xfId="315"/>
    <cellStyle name="Обычный 70 2" xfId="316"/>
    <cellStyle name="Обычный 70 2 2" xfId="317"/>
    <cellStyle name="Обычный 70 2 2 2" xfId="318"/>
    <cellStyle name="Обычный 70 2 2_1101_1102_1300_1402_1403_1404" xfId="319"/>
    <cellStyle name="Обычный 70 2 3" xfId="320"/>
    <cellStyle name="Обычный 70 2_1101_1102_1300_1402_1403_1404" xfId="321"/>
    <cellStyle name="Обычный 70 3" xfId="322"/>
    <cellStyle name="Обычный 70 3 2" xfId="323"/>
    <cellStyle name="Обычный 70 3_1101_1102_1300_1402_1403_1404" xfId="324"/>
    <cellStyle name="Обычный 70 4" xfId="325"/>
    <cellStyle name="Обычный 70_1101_1102_1300_1402_1403_1404" xfId="326"/>
    <cellStyle name="Обычный 71" xfId="327"/>
    <cellStyle name="Обычный 71 2" xfId="328"/>
    <cellStyle name="Обычный 71 2 2" xfId="329"/>
    <cellStyle name="Обычный 71 2 2 2" xfId="330"/>
    <cellStyle name="Обычный 71 2 2_1101_1102_1300_1402_1403_1404" xfId="331"/>
    <cellStyle name="Обычный 71 2 3" xfId="332"/>
    <cellStyle name="Обычный 71 2_1101_1102_1300_1402_1403_1404" xfId="333"/>
    <cellStyle name="Обычный 71 3" xfId="334"/>
    <cellStyle name="Обычный 71 3 2" xfId="335"/>
    <cellStyle name="Обычный 71 3_1101_1102_1300_1402_1403_1404" xfId="336"/>
    <cellStyle name="Обычный 71 4" xfId="337"/>
    <cellStyle name="Обычный 71_1101_1102_1300_1402_1403_1404" xfId="338"/>
    <cellStyle name="Обычный 77" xfId="339"/>
    <cellStyle name="Обычный 77 2" xfId="340"/>
    <cellStyle name="Обычный 77 2 2" xfId="341"/>
    <cellStyle name="Обычный 77 2_1101_1102_1300_1402_1403_1404" xfId="342"/>
    <cellStyle name="Обычный 77 3" xfId="343"/>
    <cellStyle name="Обычный 77_1101_1102_1300_1402_1403_1404" xfId="344"/>
    <cellStyle name="Обычный 78" xfId="345"/>
    <cellStyle name="Обычный 78 2" xfId="346"/>
    <cellStyle name="Обычный 78 2 2" xfId="347"/>
    <cellStyle name="Обычный 78 2_1101_1102_1300_1402_1403_1404" xfId="348"/>
    <cellStyle name="Обычный 78 3" xfId="349"/>
    <cellStyle name="Обычный 78_1101_1102_1300_1402_1403_1404" xfId="350"/>
    <cellStyle name="Обычный 79" xfId="351"/>
    <cellStyle name="Обычный 79 2" xfId="352"/>
    <cellStyle name="Обычный 79 2 2" xfId="353"/>
    <cellStyle name="Обычный 79 2 2 2" xfId="354"/>
    <cellStyle name="Обычный 79 2 2_1101_1102_1300_1402_1403_1404" xfId="355"/>
    <cellStyle name="Обычный 79 2 3" xfId="356"/>
    <cellStyle name="Обычный 79 2_1101_1102_1300_1402_1403_1404" xfId="357"/>
    <cellStyle name="Обычный 79 3" xfId="358"/>
    <cellStyle name="Обычный 79 3 2" xfId="359"/>
    <cellStyle name="Обычный 79 3_1101_1102_1300_1402_1403_1404" xfId="360"/>
    <cellStyle name="Обычный 79 4" xfId="361"/>
    <cellStyle name="Обычный 79_1101_1102_1300_1402_1403_1404" xfId="362"/>
    <cellStyle name="Обычный 8" xfId="363"/>
    <cellStyle name="Обычный 8 2" xfId="364"/>
    <cellStyle name="Обычный 8_1101_1102_1300_1402_1403_1404" xfId="365"/>
    <cellStyle name="Обычный 80" xfId="366"/>
    <cellStyle name="Обычный 80 2" xfId="367"/>
    <cellStyle name="Обычный 80 2 2" xfId="368"/>
    <cellStyle name="Обычный 80 2_1101_1102_1300_1402_1403_1404" xfId="369"/>
    <cellStyle name="Обычный 80 3" xfId="370"/>
    <cellStyle name="Обычный 80_1101_1102_1300_1402_1403_1404" xfId="371"/>
    <cellStyle name="Обычный 81" xfId="372"/>
    <cellStyle name="Обычный 81 2" xfId="373"/>
    <cellStyle name="Обычный 81 2 2" xfId="374"/>
    <cellStyle name="Обычный 81 2_1101_1102_1300_1402_1403_1404" xfId="375"/>
    <cellStyle name="Обычный 81 3" xfId="376"/>
    <cellStyle name="Обычный 81_1101_1102_1300_1402_1403_1404" xfId="377"/>
    <cellStyle name="Обычный 82" xfId="378"/>
    <cellStyle name="Обычный 82 2" xfId="379"/>
    <cellStyle name="Обычный 82 2 2" xfId="380"/>
    <cellStyle name="Обычный 82 2_1101_1102_1300_1402_1403_1404" xfId="381"/>
    <cellStyle name="Обычный 82 3" xfId="382"/>
    <cellStyle name="Обычный 82_1101_1102_1300_1402_1403_1404" xfId="383"/>
    <cellStyle name="Обычный 83" xfId="384"/>
    <cellStyle name="Обычный 83 2" xfId="385"/>
    <cellStyle name="Обычный 83 2 2" xfId="386"/>
    <cellStyle name="Обычный 83 2_1101_1102_1300_1402_1403_1404" xfId="387"/>
    <cellStyle name="Обычный 83 3" xfId="388"/>
    <cellStyle name="Обычный 83_1101_1102_1300_1402_1403_1404" xfId="389"/>
    <cellStyle name="Обычный 84" xfId="390"/>
    <cellStyle name="Обычный 84 2" xfId="391"/>
    <cellStyle name="Обычный 84 2 2" xfId="392"/>
    <cellStyle name="Обычный 84 2_1101_1102_1300_1402_1403_1404" xfId="393"/>
    <cellStyle name="Обычный 84 3" xfId="394"/>
    <cellStyle name="Обычный 84_1101_1102_1300_1402_1403_1404" xfId="395"/>
    <cellStyle name="Обычный 85" xfId="396"/>
    <cellStyle name="Обычный 85 2" xfId="397"/>
    <cellStyle name="Обычный 85 2 2" xfId="398"/>
    <cellStyle name="Обычный 85 2_1101_1102_1300_1402_1403_1404" xfId="399"/>
    <cellStyle name="Обычный 85 3" xfId="400"/>
    <cellStyle name="Обычный 85_1101_1102_1300_1402_1403_1404" xfId="401"/>
    <cellStyle name="Обычный 86" xfId="402"/>
    <cellStyle name="Обычный 86 2" xfId="403"/>
    <cellStyle name="Обычный 86 2 2" xfId="404"/>
    <cellStyle name="Обычный 86 2_1101_1102_1300_1402_1403_1404" xfId="405"/>
    <cellStyle name="Обычный 86 3" xfId="406"/>
    <cellStyle name="Обычный 86_1101_1102_1300_1402_1403_1404" xfId="407"/>
    <cellStyle name="Обычный 87" xfId="408"/>
    <cellStyle name="Обычный 87 2" xfId="409"/>
    <cellStyle name="Обычный 87 2 2" xfId="410"/>
    <cellStyle name="Обычный 87 2_1101_1102_1300_1402_1403_1404" xfId="411"/>
    <cellStyle name="Обычный 87 3" xfId="412"/>
    <cellStyle name="Обычный 87_1101_1102_1300_1402_1403_1404" xfId="413"/>
    <cellStyle name="Обычный 88" xfId="414"/>
    <cellStyle name="Обычный 88 2" xfId="415"/>
    <cellStyle name="Обычный 88 2 2" xfId="416"/>
    <cellStyle name="Обычный 88 2_1101_1102_1300_1402_1403_1404" xfId="417"/>
    <cellStyle name="Обычный 88 3" xfId="418"/>
    <cellStyle name="Обычный 88_1101_1102_1300_1402_1403_1404" xfId="419"/>
    <cellStyle name="Обычный 89" xfId="420"/>
    <cellStyle name="Обычный 89 2" xfId="421"/>
    <cellStyle name="Обычный 89 2 2" xfId="422"/>
    <cellStyle name="Обычный 89 2_1101_1102_1300_1402_1403_1404" xfId="423"/>
    <cellStyle name="Обычный 89 3" xfId="424"/>
    <cellStyle name="Обычный 89_1101_1102_1300_1402_1403_1404" xfId="425"/>
    <cellStyle name="Обычный 9" xfId="426"/>
    <cellStyle name="Обычный 9 2" xfId="427"/>
    <cellStyle name="Обычный 9_1101_1102_1300_1402_1403_1404" xfId="428"/>
    <cellStyle name="Обычный 90" xfId="429"/>
    <cellStyle name="Обычный 90 2" xfId="430"/>
    <cellStyle name="Обычный 90 2 2" xfId="431"/>
    <cellStyle name="Обычный 90 2_1101_1102_1300_1402_1403_1404" xfId="432"/>
    <cellStyle name="Обычный 90 3" xfId="433"/>
    <cellStyle name="Обычный 90_1101_1102_1300_1402_1403_1404" xfId="434"/>
    <cellStyle name="Обычный 92" xfId="435"/>
    <cellStyle name="Обычный 92 2" xfId="436"/>
    <cellStyle name="Обычный 92 2 2" xfId="437"/>
    <cellStyle name="Обычный 92 2_1101_1102_1300_1402_1403_1404" xfId="438"/>
    <cellStyle name="Обычный 92 3" xfId="439"/>
    <cellStyle name="Обычный 92_1101_1102_1300_1402_1403_1404" xfId="440"/>
    <cellStyle name="Обычный 93" xfId="441"/>
    <cellStyle name="Обычный 93 2" xfId="442"/>
    <cellStyle name="Обычный 93 2 2" xfId="443"/>
    <cellStyle name="Обычный 93 2_1101_1102_1300_1402_1403_1404" xfId="444"/>
    <cellStyle name="Обычный 93 3" xfId="445"/>
    <cellStyle name="Обычный 93_1101_1102_1300_1402_1403_1404" xfId="446"/>
    <cellStyle name="Обычный 94" xfId="447"/>
    <cellStyle name="Обычный 94 2" xfId="448"/>
    <cellStyle name="Обычный 94 2 2" xfId="449"/>
    <cellStyle name="Обычный 94 2_1101_1102_1300_1402_1403_1404" xfId="450"/>
    <cellStyle name="Обычный 94 3" xfId="451"/>
    <cellStyle name="Обычный 94_1101_1102_1300_1402_1403_1404" xfId="452"/>
    <cellStyle name="Обычный 95" xfId="453"/>
    <cellStyle name="Обычный 95 2" xfId="454"/>
    <cellStyle name="Обычный 95 2 2" xfId="455"/>
    <cellStyle name="Обычный 95 2_1101_1102_1300_1402_1403_1404" xfId="456"/>
    <cellStyle name="Обычный 95 3" xfId="457"/>
    <cellStyle name="Обычный 95_1101_1102_1300_1402_1403_1404" xfId="458"/>
    <cellStyle name="Обычный 96" xfId="459"/>
    <cellStyle name="Обычный 96 2" xfId="460"/>
    <cellStyle name="Обычный 96 2 2" xfId="461"/>
    <cellStyle name="Обычный 96 2_1101_1102_1300_1402_1403_1404" xfId="462"/>
    <cellStyle name="Обычный 96 3" xfId="463"/>
    <cellStyle name="Обычный 96_1101_1102_1300_1402_1403_1404" xfId="464"/>
    <cellStyle name="Підсумок" xfId="465"/>
    <cellStyle name="Поганий" xfId="466"/>
    <cellStyle name="Примечание 2" xfId="467"/>
    <cellStyle name="Примітка" xfId="468"/>
    <cellStyle name="Примітка 2" xfId="469"/>
    <cellStyle name="Примітка 3" xfId="470"/>
    <cellStyle name="Результат" xfId="471"/>
    <cellStyle name="Середній" xfId="472"/>
    <cellStyle name="Стиль 1" xfId="473"/>
    <cellStyle name="Текст попередження" xfId="474"/>
    <cellStyle name="Текст пояснення" xfId="4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J67"/>
  <sheetViews>
    <sheetView view="pageBreakPreview" zoomScale="55" zoomScaleNormal="75" zoomScaleSheetLayoutView="55" workbookViewId="0">
      <selection activeCell="D18" sqref="D18"/>
    </sheetView>
  </sheetViews>
  <sheetFormatPr defaultColWidth="9.1796875" defaultRowHeight="13" x14ac:dyDescent="0.25"/>
  <cols>
    <col min="1" max="1" width="42" style="2" customWidth="1"/>
    <col min="2" max="2" width="15.1796875" style="53" customWidth="1"/>
    <col min="3" max="3" width="15.7265625" style="53" customWidth="1"/>
    <col min="4" max="4" width="15.81640625" style="2" customWidth="1"/>
    <col min="5" max="5" width="12" style="2" customWidth="1"/>
    <col min="6" max="6" width="8.453125" style="2" customWidth="1"/>
    <col min="7" max="7" width="11.81640625" style="2" customWidth="1"/>
    <col min="8" max="8" width="9.54296875" style="2" customWidth="1"/>
    <col min="9" max="9" width="10.81640625" style="2" customWidth="1"/>
    <col min="10" max="16384" width="9.1796875" style="2"/>
  </cols>
  <sheetData>
    <row r="1" spans="1:10" ht="23.25" customHeight="1" x14ac:dyDescent="0.25">
      <c r="A1" s="1" t="s">
        <v>0</v>
      </c>
      <c r="B1" s="1"/>
      <c r="C1" s="1"/>
      <c r="D1" s="1"/>
      <c r="E1" s="1"/>
      <c r="F1" s="1"/>
      <c r="G1" s="1"/>
      <c r="H1" s="1"/>
    </row>
    <row r="2" spans="1:10" ht="18" customHeight="1" x14ac:dyDescent="0.25">
      <c r="A2" s="3" t="s">
        <v>1</v>
      </c>
      <c r="B2" s="3"/>
      <c r="C2" s="3"/>
      <c r="D2" s="3"/>
      <c r="E2" s="3"/>
      <c r="F2" s="3"/>
      <c r="G2" s="3"/>
      <c r="H2" s="3"/>
    </row>
    <row r="3" spans="1:10" ht="20.5" customHeight="1" x14ac:dyDescent="0.25">
      <c r="A3" s="4" t="s">
        <v>2</v>
      </c>
      <c r="B3" s="4"/>
      <c r="C3" s="4"/>
      <c r="D3" s="4"/>
      <c r="E3" s="4"/>
      <c r="F3" s="4"/>
      <c r="G3" s="4"/>
      <c r="H3" s="4"/>
    </row>
    <row r="4" spans="1:10" ht="19.5" customHeight="1" x14ac:dyDescent="0.25">
      <c r="A4" s="5" t="s">
        <v>3</v>
      </c>
      <c r="B4" s="5"/>
      <c r="C4" s="5"/>
      <c r="D4" s="5"/>
      <c r="E4" s="5"/>
      <c r="F4" s="5"/>
      <c r="G4" s="5"/>
      <c r="H4" s="5"/>
    </row>
    <row r="5" spans="1:10" s="12" customFormat="1" ht="17.5" x14ac:dyDescent="0.25">
      <c r="A5" s="6"/>
      <c r="B5" s="7"/>
      <c r="C5" s="8"/>
      <c r="D5" s="9"/>
      <c r="E5" s="10"/>
      <c r="F5" s="10"/>
      <c r="G5" s="10"/>
      <c r="H5" s="11" t="s">
        <v>4</v>
      </c>
    </row>
    <row r="6" spans="1:10" s="12" customFormat="1" ht="54" customHeight="1" x14ac:dyDescent="0.25">
      <c r="A6" s="13" t="s">
        <v>5</v>
      </c>
      <c r="B6" s="14" t="s">
        <v>6</v>
      </c>
      <c r="C6" s="15" t="s">
        <v>7</v>
      </c>
      <c r="D6" s="16"/>
      <c r="E6" s="15" t="s">
        <v>8</v>
      </c>
      <c r="F6" s="16"/>
      <c r="G6" s="16"/>
      <c r="H6" s="17"/>
    </row>
    <row r="7" spans="1:10" s="24" customFormat="1" ht="52.5" customHeight="1" x14ac:dyDescent="0.25">
      <c r="A7" s="18"/>
      <c r="B7" s="19"/>
      <c r="C7" s="20" t="s">
        <v>9</v>
      </c>
      <c r="D7" s="20" t="s">
        <v>10</v>
      </c>
      <c r="E7" s="21" t="s">
        <v>11</v>
      </c>
      <c r="F7" s="22"/>
      <c r="G7" s="21" t="s">
        <v>12</v>
      </c>
      <c r="H7" s="23"/>
    </row>
    <row r="8" spans="1:10" s="24" customFormat="1" ht="15.75" customHeight="1" x14ac:dyDescent="0.35">
      <c r="A8" s="25"/>
      <c r="B8" s="26"/>
      <c r="C8" s="27"/>
      <c r="D8" s="27"/>
      <c r="E8" s="28" t="s">
        <v>13</v>
      </c>
      <c r="F8" s="29" t="s">
        <v>14</v>
      </c>
      <c r="G8" s="28" t="s">
        <v>13</v>
      </c>
      <c r="H8" s="29" t="s">
        <v>14</v>
      </c>
    </row>
    <row r="9" spans="1:10" s="24" customFormat="1" ht="19" customHeight="1" x14ac:dyDescent="0.25">
      <c r="A9" s="30" t="s">
        <v>15</v>
      </c>
      <c r="B9" s="32">
        <v>536487</v>
      </c>
      <c r="C9" s="32">
        <v>584284.02371000021</v>
      </c>
      <c r="D9" s="32">
        <v>436744.56249999994</v>
      </c>
      <c r="E9" s="34">
        <f>C9-B9</f>
        <v>47797.023710000212</v>
      </c>
      <c r="F9" s="35">
        <f>IF(B9=0,0,C9/B9*100)</f>
        <v>108.90926037536795</v>
      </c>
      <c r="G9" s="34">
        <f>C9-D9</f>
        <v>147539.46121000027</v>
      </c>
      <c r="H9" s="35">
        <f>IF(D9=0,0,C9/D9*100)</f>
        <v>133.78163665403397</v>
      </c>
      <c r="I9" s="36"/>
      <c r="J9" s="37"/>
    </row>
    <row r="10" spans="1:10" s="24" customFormat="1" ht="19.5" customHeight="1" x14ac:dyDescent="0.25">
      <c r="A10" s="38" t="s">
        <v>16</v>
      </c>
      <c r="B10" s="31">
        <v>26.3</v>
      </c>
      <c r="C10" s="32">
        <v>26.444400000000002</v>
      </c>
      <c r="D10" s="32">
        <v>34.378910000000005</v>
      </c>
      <c r="E10" s="34">
        <f>C10-B10</f>
        <v>0.14440000000000097</v>
      </c>
      <c r="F10" s="35">
        <f>IF(B10=0,0,C10/B10*100)</f>
        <v>100.54904942965779</v>
      </c>
      <c r="G10" s="34">
        <f>C10-D10</f>
        <v>-7.9345100000000031</v>
      </c>
      <c r="H10" s="35">
        <f>IF(D10=0,0,C10/D10*100)</f>
        <v>76.920414288876515</v>
      </c>
      <c r="I10" s="36"/>
      <c r="J10" s="37"/>
    </row>
    <row r="11" spans="1:10" s="24" customFormat="1" ht="19" customHeight="1" x14ac:dyDescent="0.25">
      <c r="A11" s="38" t="s">
        <v>17</v>
      </c>
      <c r="B11" s="32">
        <v>8.2669999999999995</v>
      </c>
      <c r="C11" s="32">
        <v>18.255459999999999</v>
      </c>
      <c r="D11" s="32">
        <v>36.544730000000001</v>
      </c>
      <c r="E11" s="34">
        <f>C11-B11</f>
        <v>9.9884599999999999</v>
      </c>
      <c r="F11" s="35">
        <f>IF(B11=0,0,C11/B11*100)</f>
        <v>220.82327325511071</v>
      </c>
      <c r="G11" s="34">
        <f>C11-D11</f>
        <v>-18.289270000000002</v>
      </c>
      <c r="H11" s="35">
        <f>IF(D11=0,0,C11/D11*100)</f>
        <v>49.953741620200773</v>
      </c>
      <c r="I11" s="36"/>
      <c r="J11" s="37"/>
    </row>
    <row r="12" spans="1:10" s="24" customFormat="1" ht="18" customHeight="1" x14ac:dyDescent="0.25">
      <c r="A12" s="38" t="s">
        <v>18</v>
      </c>
      <c r="B12" s="32">
        <v>82</v>
      </c>
      <c r="C12" s="32">
        <v>49.326299999999996</v>
      </c>
      <c r="D12" s="32">
        <v>118.57701000000002</v>
      </c>
      <c r="E12" s="34">
        <f>C12-B12</f>
        <v>-32.673700000000004</v>
      </c>
      <c r="F12" s="35">
        <f>IF(B12=0,0,C12/B12*100)</f>
        <v>60.154024390243897</v>
      </c>
      <c r="G12" s="34">
        <f>C12-D12</f>
        <v>-69.250710000000026</v>
      </c>
      <c r="H12" s="35">
        <f>IF(D12=0,0,C12/D12*100)</f>
        <v>41.598535837596167</v>
      </c>
      <c r="I12" s="36"/>
      <c r="J12" s="37"/>
    </row>
    <row r="13" spans="1:10" s="24" customFormat="1" ht="15.65" customHeight="1" x14ac:dyDescent="0.25">
      <c r="A13" s="40" t="s">
        <v>19</v>
      </c>
      <c r="B13" s="42">
        <f t="shared" ref="B13:D13" si="0">SUM(B10:B12)</f>
        <v>116.56700000000001</v>
      </c>
      <c r="C13" s="42">
        <f t="shared" si="0"/>
        <v>94.026160000000004</v>
      </c>
      <c r="D13" s="42">
        <f t="shared" si="0"/>
        <v>189.50065000000001</v>
      </c>
      <c r="E13" s="43">
        <f>C13-B13</f>
        <v>-22.540840000000003</v>
      </c>
      <c r="F13" s="44">
        <f>IF(B13=0,0,C13/B13*100)</f>
        <v>80.662760472517945</v>
      </c>
      <c r="G13" s="43">
        <f>C13-D13</f>
        <v>-95.474490000000003</v>
      </c>
      <c r="H13" s="44">
        <f>IF(D13=0,0,C13/D13*100)</f>
        <v>49.617856192050006</v>
      </c>
      <c r="I13" s="36"/>
      <c r="J13" s="37"/>
    </row>
    <row r="14" spans="1:10" s="24" customFormat="1" ht="17.25" customHeight="1" x14ac:dyDescent="0.25">
      <c r="A14" s="38" t="s">
        <v>20</v>
      </c>
      <c r="B14" s="32">
        <v>6470</v>
      </c>
      <c r="C14" s="32">
        <v>7092.0117300000002</v>
      </c>
      <c r="D14" s="32">
        <v>6507.4107399999994</v>
      </c>
      <c r="E14" s="34">
        <f>C14-B14</f>
        <v>622.01173000000017</v>
      </c>
      <c r="F14" s="35">
        <f>IF(B14=0,0,C14/B14*100)</f>
        <v>109.61378253477589</v>
      </c>
      <c r="G14" s="34">
        <f>C14-D14</f>
        <v>584.60099000000082</v>
      </c>
      <c r="H14" s="35">
        <f>IF(D14=0,0,C14/D14*100)</f>
        <v>108.98361903616369</v>
      </c>
      <c r="I14" s="36"/>
      <c r="J14" s="37"/>
    </row>
    <row r="15" spans="1:10" s="24" customFormat="1" ht="15" customHeight="1" x14ac:dyDescent="0.25">
      <c r="A15" s="38" t="s">
        <v>21</v>
      </c>
      <c r="B15" s="32">
        <v>25784.6</v>
      </c>
      <c r="C15" s="32">
        <v>24594.649570000001</v>
      </c>
      <c r="D15" s="32">
        <v>25170.954969999999</v>
      </c>
      <c r="E15" s="34">
        <f>C15-B15</f>
        <v>-1189.9504299999971</v>
      </c>
      <c r="F15" s="35">
        <f>IF(B15=0,0,C15/B15*100)</f>
        <v>95.385034361595686</v>
      </c>
      <c r="G15" s="34">
        <f>C15-D15</f>
        <v>-576.30539999999746</v>
      </c>
      <c r="H15" s="35">
        <f>IF(D15=0,0,C15/D15*100)</f>
        <v>97.710434901310393</v>
      </c>
      <c r="I15" s="36"/>
      <c r="J15" s="37"/>
    </row>
    <row r="16" spans="1:10" s="24" customFormat="1" ht="15.75" customHeight="1" x14ac:dyDescent="0.25">
      <c r="A16" s="38" t="s">
        <v>22</v>
      </c>
      <c r="B16" s="31">
        <v>10342.200000000001</v>
      </c>
      <c r="C16" s="32">
        <v>10464.18347</v>
      </c>
      <c r="D16" s="32">
        <v>11218.575339999999</v>
      </c>
      <c r="E16" s="34">
        <f>C16-B16</f>
        <v>121.98346999999922</v>
      </c>
      <c r="F16" s="35">
        <f>IF(B16=0,0,C16/B16*100)</f>
        <v>101.17947312950821</v>
      </c>
      <c r="G16" s="34">
        <f>C16-D16</f>
        <v>-754.39186999999947</v>
      </c>
      <c r="H16" s="35">
        <f>IF(D16=0,0,C16/D16*100)</f>
        <v>93.275510952712466</v>
      </c>
      <c r="I16" s="36"/>
      <c r="J16" s="37"/>
    </row>
    <row r="17" spans="1:10" s="24" customFormat="1" ht="15.75" customHeight="1" x14ac:dyDescent="0.25">
      <c r="A17" s="38" t="s">
        <v>23</v>
      </c>
      <c r="B17" s="31">
        <v>63166.330999999998</v>
      </c>
      <c r="C17" s="32">
        <v>65736.780070000008</v>
      </c>
      <c r="D17" s="32">
        <v>53075.024089999999</v>
      </c>
      <c r="E17" s="34">
        <f>C17-B17</f>
        <v>2570.4490700000097</v>
      </c>
      <c r="F17" s="35">
        <f>IF(B17=0,0,C17/B17*100)</f>
        <v>104.06933413625055</v>
      </c>
      <c r="G17" s="34">
        <f>C17-D17</f>
        <v>12661.755980000009</v>
      </c>
      <c r="H17" s="35">
        <f>IF(D17=0,0,C17/D17*100)</f>
        <v>123.85633581348792</v>
      </c>
      <c r="I17" s="36"/>
      <c r="J17" s="37"/>
    </row>
    <row r="18" spans="1:10" s="24" customFormat="1" ht="17.149999999999999" customHeight="1" x14ac:dyDescent="0.25">
      <c r="A18" s="38" t="s">
        <v>24</v>
      </c>
      <c r="B18" s="32">
        <v>20844.509999999998</v>
      </c>
      <c r="C18" s="32">
        <v>21732.040849999998</v>
      </c>
      <c r="D18" s="32">
        <v>19430.768180000003</v>
      </c>
      <c r="E18" s="34">
        <f>C18-B18</f>
        <v>887.53084999999919</v>
      </c>
      <c r="F18" s="35">
        <f>IF(B18=0,0,C18/B18*100)</f>
        <v>104.2578638212172</v>
      </c>
      <c r="G18" s="34">
        <f>C18-D18</f>
        <v>2301.2726699999948</v>
      </c>
      <c r="H18" s="35">
        <f>IF(D18=0,0,C18/D18*100)</f>
        <v>111.84344668559569</v>
      </c>
      <c r="I18" s="36"/>
      <c r="J18" s="37"/>
    </row>
    <row r="19" spans="1:10" s="45" customFormat="1" ht="16.5" customHeight="1" x14ac:dyDescent="0.25">
      <c r="A19" s="38" t="s">
        <v>25</v>
      </c>
      <c r="B19" s="32">
        <v>24770.199999999997</v>
      </c>
      <c r="C19" s="32">
        <v>25844.060949999996</v>
      </c>
      <c r="D19" s="32">
        <v>21860.783039999998</v>
      </c>
      <c r="E19" s="34">
        <f>C19-B19</f>
        <v>1073.8609499999984</v>
      </c>
      <c r="F19" s="35">
        <f>IF(B19=0,0,C19/B19*100)</f>
        <v>104.3352938208008</v>
      </c>
      <c r="G19" s="34">
        <f>C19-D19</f>
        <v>3983.2779099999971</v>
      </c>
      <c r="H19" s="35">
        <f>IF(D19=0,0,C19/D19*100)</f>
        <v>118.22111267794733</v>
      </c>
      <c r="I19" s="36"/>
      <c r="J19" s="37"/>
    </row>
    <row r="20" spans="1:10" ht="15.5" x14ac:dyDescent="0.25">
      <c r="A20" s="38" t="s">
        <v>26</v>
      </c>
      <c r="B20" s="32">
        <v>20522.850000000002</v>
      </c>
      <c r="C20" s="32">
        <v>21427.07143</v>
      </c>
      <c r="D20" s="32">
        <v>19811.456170000001</v>
      </c>
      <c r="E20" s="34">
        <f>C20-B20</f>
        <v>904.22142999999778</v>
      </c>
      <c r="F20" s="35">
        <f>IF(B20=0,0,C20/B20*100)</f>
        <v>104.40592524917346</v>
      </c>
      <c r="G20" s="34">
        <f>C20-D20</f>
        <v>1615.6152599999987</v>
      </c>
      <c r="H20" s="35">
        <f>IF(D20=0,0,C20/D20*100)</f>
        <v>108.15495461886586</v>
      </c>
      <c r="I20" s="36"/>
      <c r="J20" s="37"/>
    </row>
    <row r="21" spans="1:10" ht="15.5" x14ac:dyDescent="0.25">
      <c r="A21" s="38" t="s">
        <v>27</v>
      </c>
      <c r="B21" s="32">
        <v>6730.4</v>
      </c>
      <c r="C21" s="32">
        <v>6669.5023300000003</v>
      </c>
      <c r="D21" s="32">
        <v>7086.8472700000002</v>
      </c>
      <c r="E21" s="34">
        <f>C21-B21</f>
        <v>-60.89766999999938</v>
      </c>
      <c r="F21" s="35">
        <f>IF(B21=0,0,C21/B21*100)</f>
        <v>99.095184981576139</v>
      </c>
      <c r="G21" s="34">
        <f>C21-D21</f>
        <v>-417.34493999999995</v>
      </c>
      <c r="H21" s="35">
        <f>IF(D21=0,0,C21/D21*100)</f>
        <v>94.110992884428285</v>
      </c>
      <c r="I21" s="36"/>
      <c r="J21" s="37"/>
    </row>
    <row r="22" spans="1:10" ht="15.5" x14ac:dyDescent="0.25">
      <c r="A22" s="38" t="s">
        <v>28</v>
      </c>
      <c r="B22" s="32">
        <v>101577.50200000001</v>
      </c>
      <c r="C22" s="32">
        <v>107612.61601000001</v>
      </c>
      <c r="D22" s="32">
        <v>89295.517959999997</v>
      </c>
      <c r="E22" s="34">
        <f>C22-B22</f>
        <v>6035.1140100000048</v>
      </c>
      <c r="F22" s="35">
        <f>IF(B22=0,0,C22/B22*100)</f>
        <v>105.94138848777754</v>
      </c>
      <c r="G22" s="34">
        <f>C22-D22</f>
        <v>18317.098050000015</v>
      </c>
      <c r="H22" s="35">
        <f>IF(D22=0,0,C22/D22*100)</f>
        <v>120.51289747622627</v>
      </c>
      <c r="I22" s="36"/>
      <c r="J22" s="37"/>
    </row>
    <row r="23" spans="1:10" ht="15.5" x14ac:dyDescent="0.25">
      <c r="A23" s="38" t="s">
        <v>29</v>
      </c>
      <c r="B23" s="32">
        <v>8046.35</v>
      </c>
      <c r="C23" s="32">
        <v>8381.1095099999984</v>
      </c>
      <c r="D23" s="32">
        <v>7986.4809000000005</v>
      </c>
      <c r="E23" s="34">
        <f>C23-B23</f>
        <v>334.75950999999804</v>
      </c>
      <c r="F23" s="35">
        <f>IF(B23=0,0,C23/B23*100)</f>
        <v>104.1603896176527</v>
      </c>
      <c r="G23" s="34">
        <f>C23-D23</f>
        <v>394.62860999999793</v>
      </c>
      <c r="H23" s="35">
        <f>IF(D23=0,0,C23/D23*100)</f>
        <v>104.94120771014425</v>
      </c>
      <c r="I23" s="36"/>
      <c r="J23" s="37"/>
    </row>
    <row r="24" spans="1:10" ht="15.5" x14ac:dyDescent="0.25">
      <c r="A24" s="38" t="s">
        <v>30</v>
      </c>
      <c r="B24" s="32">
        <v>19636.517</v>
      </c>
      <c r="C24" s="32">
        <v>20243.356839999997</v>
      </c>
      <c r="D24" s="32">
        <v>17494.203829999999</v>
      </c>
      <c r="E24" s="34">
        <f>C24-B24</f>
        <v>606.83983999999691</v>
      </c>
      <c r="F24" s="35">
        <f>IF(B24=0,0,C24/B24*100)</f>
        <v>103.09036393775941</v>
      </c>
      <c r="G24" s="34">
        <f>C24-D24</f>
        <v>2749.1530099999982</v>
      </c>
      <c r="H24" s="35">
        <f>IF(D24=0,0,C24/D24*100)</f>
        <v>115.71465061636931</v>
      </c>
      <c r="I24" s="36"/>
      <c r="J24" s="37"/>
    </row>
    <row r="25" spans="1:10" ht="15.5" x14ac:dyDescent="0.25">
      <c r="A25" s="38" t="s">
        <v>31</v>
      </c>
      <c r="B25" s="32">
        <v>70335.930000000008</v>
      </c>
      <c r="C25" s="32">
        <v>91568.208389999985</v>
      </c>
      <c r="D25" s="32">
        <v>48068.97453</v>
      </c>
      <c r="E25" s="34">
        <f>C25-B25</f>
        <v>21232.278389999978</v>
      </c>
      <c r="F25" s="35">
        <f>IF(B25=0,0,C25/B25*100)</f>
        <v>130.18695905492393</v>
      </c>
      <c r="G25" s="34">
        <f>C25-D25</f>
        <v>43499.233859999986</v>
      </c>
      <c r="H25" s="35">
        <f>IF(D25=0,0,C25/D25*100)</f>
        <v>190.49336767700748</v>
      </c>
      <c r="I25" s="36"/>
      <c r="J25" s="37"/>
    </row>
    <row r="26" spans="1:10" ht="15.5" x14ac:dyDescent="0.25">
      <c r="A26" s="38" t="s">
        <v>32</v>
      </c>
      <c r="B26" s="32">
        <v>100578.90000000001</v>
      </c>
      <c r="C26" s="32">
        <v>108186.38868999999</v>
      </c>
      <c r="D26" s="32">
        <v>82838.48288000001</v>
      </c>
      <c r="E26" s="34">
        <f>C26-B26</f>
        <v>7607.4886899999838</v>
      </c>
      <c r="F26" s="35">
        <f>IF(B26=0,0,C26/B26*100)</f>
        <v>107.56370241670965</v>
      </c>
      <c r="G26" s="34">
        <f>C26-D26</f>
        <v>25347.905809999982</v>
      </c>
      <c r="H26" s="35">
        <f>IF(D26=0,0,C26/D26*100)</f>
        <v>130.59919125597582</v>
      </c>
      <c r="I26" s="36"/>
      <c r="J26" s="37"/>
    </row>
    <row r="27" spans="1:10" ht="15.5" x14ac:dyDescent="0.25">
      <c r="A27" s="38" t="s">
        <v>33</v>
      </c>
      <c r="B27" s="32">
        <v>12645</v>
      </c>
      <c r="C27" s="32">
        <v>14077.39948</v>
      </c>
      <c r="D27" s="32">
        <v>10907.520419999999</v>
      </c>
      <c r="E27" s="34">
        <f>C27-B27</f>
        <v>1432.39948</v>
      </c>
      <c r="F27" s="35">
        <f>IF(B27=0,0,C27/B27*100)</f>
        <v>111.32779343614077</v>
      </c>
      <c r="G27" s="34">
        <f>C27-D27</f>
        <v>3169.8790600000011</v>
      </c>
      <c r="H27" s="35">
        <f>IF(D27=0,0,C27/D27*100)</f>
        <v>129.0614084406179</v>
      </c>
      <c r="I27" s="36"/>
      <c r="J27" s="37"/>
    </row>
    <row r="28" spans="1:10" ht="15.5" x14ac:dyDescent="0.25">
      <c r="A28" s="38" t="s">
        <v>34</v>
      </c>
      <c r="B28" s="32">
        <v>12525.592000000001</v>
      </c>
      <c r="C28" s="32">
        <v>15323.414559999999</v>
      </c>
      <c r="D28" s="32">
        <v>10454.53937</v>
      </c>
      <c r="E28" s="34">
        <f>C28-B28</f>
        <v>2797.8225599999987</v>
      </c>
      <c r="F28" s="35">
        <f>IF(B28=0,0,C28/B28*100)</f>
        <v>122.33684890901762</v>
      </c>
      <c r="G28" s="34">
        <f>C28-D28</f>
        <v>4868.8751899999988</v>
      </c>
      <c r="H28" s="35">
        <f>IF(D28=0,0,C28/D28*100)</f>
        <v>146.5718767483105</v>
      </c>
      <c r="I28" s="36"/>
      <c r="J28" s="37"/>
    </row>
    <row r="29" spans="1:10" ht="15.5" x14ac:dyDescent="0.25">
      <c r="A29" s="38" t="s">
        <v>35</v>
      </c>
      <c r="B29" s="32">
        <v>13855.699999999999</v>
      </c>
      <c r="C29" s="32">
        <v>14147.38812</v>
      </c>
      <c r="D29" s="32">
        <v>14484.284720000003</v>
      </c>
      <c r="E29" s="34">
        <f>C29-B29</f>
        <v>291.68812000000071</v>
      </c>
      <c r="F29" s="35">
        <f>IF(B29=0,0,C29/B29*100)</f>
        <v>102.10518501410972</v>
      </c>
      <c r="G29" s="34">
        <f>C29-D29</f>
        <v>-336.89660000000367</v>
      </c>
      <c r="H29" s="35">
        <f>IF(D29=0,0,C29/D29*100)</f>
        <v>97.674054283572502</v>
      </c>
      <c r="I29" s="36"/>
      <c r="J29" s="37"/>
    </row>
    <row r="30" spans="1:10" ht="15.5" x14ac:dyDescent="0.25">
      <c r="A30" s="38" t="s">
        <v>36</v>
      </c>
      <c r="B30" s="32">
        <v>8087.7250000000004</v>
      </c>
      <c r="C30" s="32">
        <v>8920.115200000002</v>
      </c>
      <c r="D30" s="32">
        <v>7577.2563200000004</v>
      </c>
      <c r="E30" s="34">
        <f>C30-B30</f>
        <v>832.39020000000164</v>
      </c>
      <c r="F30" s="35">
        <f>IF(B30=0,0,C30/B30*100)</f>
        <v>110.2920190782946</v>
      </c>
      <c r="G30" s="34">
        <f>C30-D30</f>
        <v>1342.8588800000016</v>
      </c>
      <c r="H30" s="35">
        <f>IF(D30=0,0,C30/D30*100)</f>
        <v>117.722231151869</v>
      </c>
      <c r="I30" s="36"/>
      <c r="J30" s="37"/>
    </row>
    <row r="31" spans="1:10" ht="15.5" x14ac:dyDescent="0.25">
      <c r="A31" s="38" t="s">
        <v>37</v>
      </c>
      <c r="B31" s="32">
        <v>13715.341000000002</v>
      </c>
      <c r="C31" s="32">
        <v>14478.571900000003</v>
      </c>
      <c r="D31" s="32">
        <v>11637.478169999998</v>
      </c>
      <c r="E31" s="34">
        <f>C31-B31</f>
        <v>763.23090000000047</v>
      </c>
      <c r="F31" s="35">
        <f>IF(B31=0,0,C31/B31*100)</f>
        <v>105.56479711295547</v>
      </c>
      <c r="G31" s="34">
        <f>C31-D31</f>
        <v>2841.0937300000041</v>
      </c>
      <c r="H31" s="35">
        <f>IF(D31=0,0,C31/D31*100)</f>
        <v>124.41331092954483</v>
      </c>
      <c r="I31" s="36"/>
      <c r="J31" s="37"/>
    </row>
    <row r="32" spans="1:10" ht="15.5" x14ac:dyDescent="0.25">
      <c r="A32" s="38" t="s">
        <v>38</v>
      </c>
      <c r="B32" s="32">
        <v>16642.599999999999</v>
      </c>
      <c r="C32" s="32">
        <v>16579.854480000002</v>
      </c>
      <c r="D32" s="32">
        <v>15478.418030000001</v>
      </c>
      <c r="E32" s="34">
        <f>C32-B32</f>
        <v>-62.745519999996759</v>
      </c>
      <c r="F32" s="35">
        <f>IF(B32=0,0,C32/B32*100)</f>
        <v>99.622982466681904</v>
      </c>
      <c r="G32" s="34">
        <f>C32-D32</f>
        <v>1101.4364500000011</v>
      </c>
      <c r="H32" s="35">
        <f>IF(D32=0,0,C32/D32*100)</f>
        <v>107.11594975575163</v>
      </c>
      <c r="I32" s="36"/>
      <c r="J32" s="37"/>
    </row>
    <row r="33" spans="1:10" ht="15.5" x14ac:dyDescent="0.25">
      <c r="A33" s="38" t="s">
        <v>39</v>
      </c>
      <c r="B33" s="32">
        <v>48984.28</v>
      </c>
      <c r="C33" s="32">
        <v>50072.377520000002</v>
      </c>
      <c r="D33" s="32">
        <v>46397.770929999991</v>
      </c>
      <c r="E33" s="34">
        <f>C33-B33</f>
        <v>1088.097520000003</v>
      </c>
      <c r="F33" s="35">
        <f>IF(B33=0,0,C33/B33*100)</f>
        <v>102.22131981933798</v>
      </c>
      <c r="G33" s="34">
        <f>C33-D33</f>
        <v>3674.6065900000103</v>
      </c>
      <c r="H33" s="35">
        <f>IF(D33=0,0,C33/D33*100)</f>
        <v>107.91979122347033</v>
      </c>
      <c r="I33" s="36"/>
      <c r="J33" s="37"/>
    </row>
    <row r="34" spans="1:10" ht="15.5" x14ac:dyDescent="0.25">
      <c r="A34" s="38" t="s">
        <v>40</v>
      </c>
      <c r="B34" s="32">
        <v>61815.784999999996</v>
      </c>
      <c r="C34" s="32">
        <v>62605.123169999999</v>
      </c>
      <c r="D34" s="32">
        <v>53325.447659999998</v>
      </c>
      <c r="E34" s="34">
        <f>C34-B34</f>
        <v>789.33817000000272</v>
      </c>
      <c r="F34" s="35">
        <f>IF(B34=0,0,C34/B34*100)</f>
        <v>101.27692007793803</v>
      </c>
      <c r="G34" s="34">
        <f>C34-D34</f>
        <v>9279.6755100000009</v>
      </c>
      <c r="H34" s="35">
        <f>IF(D34=0,0,C34/D34*100)</f>
        <v>117.4019645726496</v>
      </c>
      <c r="I34" s="36"/>
      <c r="J34" s="37"/>
    </row>
    <row r="35" spans="1:10" ht="15.5" x14ac:dyDescent="0.25">
      <c r="A35" s="38" t="s">
        <v>41</v>
      </c>
      <c r="B35" s="32">
        <v>35493.550000000003</v>
      </c>
      <c r="C35" s="32">
        <v>33797.33337</v>
      </c>
      <c r="D35" s="32">
        <v>30955.682330000003</v>
      </c>
      <c r="E35" s="34">
        <f>C35-B35</f>
        <v>-1696.2166300000026</v>
      </c>
      <c r="F35" s="35">
        <f>IF(B35=0,0,C35/B35*100)</f>
        <v>95.221056699034051</v>
      </c>
      <c r="G35" s="34">
        <f>C35-D35</f>
        <v>2841.651039999997</v>
      </c>
      <c r="H35" s="35">
        <f>IF(D35=0,0,C35/D35*100)</f>
        <v>109.17973963457455</v>
      </c>
      <c r="I35" s="36"/>
      <c r="J35" s="37"/>
    </row>
    <row r="36" spans="1:10" ht="15.5" x14ac:dyDescent="0.25">
      <c r="A36" s="38" t="s">
        <v>42</v>
      </c>
      <c r="B36" s="31">
        <v>79922.216000000015</v>
      </c>
      <c r="C36" s="32">
        <v>96871.276099999988</v>
      </c>
      <c r="D36" s="32">
        <v>27181.92397</v>
      </c>
      <c r="E36" s="34">
        <f>C36-B36</f>
        <v>16949.060099999973</v>
      </c>
      <c r="F36" s="35">
        <f>IF(B36=0,0,C36/B36*100)</f>
        <v>121.20694463727078</v>
      </c>
      <c r="G36" s="34">
        <f>C36-D36</f>
        <v>69689.352129999985</v>
      </c>
      <c r="H36" s="35">
        <f>IF(D36=0,0,C36/D36*100)</f>
        <v>356.38123411320828</v>
      </c>
      <c r="I36" s="36"/>
      <c r="J36" s="37"/>
    </row>
    <row r="37" spans="1:10" ht="15.5" x14ac:dyDescent="0.25">
      <c r="A37" s="38" t="s">
        <v>43</v>
      </c>
      <c r="B37" s="32">
        <v>21398.9</v>
      </c>
      <c r="C37" s="32">
        <v>29220.877759999999</v>
      </c>
      <c r="D37" s="32">
        <v>19538.845199999996</v>
      </c>
      <c r="E37" s="34">
        <f>C37-B37</f>
        <v>7821.9777599999979</v>
      </c>
      <c r="F37" s="35">
        <f>IF(B37=0,0,C37/B37*100)</f>
        <v>136.55317684553879</v>
      </c>
      <c r="G37" s="34">
        <f>C37-D37</f>
        <v>9682.0325600000033</v>
      </c>
      <c r="H37" s="35">
        <f>IF(D37=0,0,C37/D37*100)</f>
        <v>149.55273692428867</v>
      </c>
      <c r="I37" s="36"/>
      <c r="J37" s="37"/>
    </row>
    <row r="38" spans="1:10" ht="15.5" x14ac:dyDescent="0.25">
      <c r="A38" s="38" t="s">
        <v>44</v>
      </c>
      <c r="B38" s="32">
        <v>6940.99</v>
      </c>
      <c r="C38" s="32">
        <v>5756.5481799999998</v>
      </c>
      <c r="D38" s="32">
        <v>7564.8183800000006</v>
      </c>
      <c r="E38" s="34">
        <f>C38-B38</f>
        <v>-1184.44182</v>
      </c>
      <c r="F38" s="35">
        <f>IF(B38=0,0,C38/B38*100)</f>
        <v>82.935549251619719</v>
      </c>
      <c r="G38" s="34">
        <f>C38-D38</f>
        <v>-1808.2702000000008</v>
      </c>
      <c r="H38" s="35">
        <f>IF(D38=0,0,C38/D38*100)</f>
        <v>76.096317067165316</v>
      </c>
      <c r="I38" s="36"/>
      <c r="J38" s="37"/>
    </row>
    <row r="39" spans="1:10" ht="15.5" x14ac:dyDescent="0.25">
      <c r="A39" s="38" t="s">
        <v>45</v>
      </c>
      <c r="B39" s="32">
        <v>68947.10000000002</v>
      </c>
      <c r="C39" s="32">
        <v>74445.604940000005</v>
      </c>
      <c r="D39" s="32">
        <v>67363.97395</v>
      </c>
      <c r="E39" s="34">
        <f>C39-B39</f>
        <v>5498.5049399999843</v>
      </c>
      <c r="F39" s="35">
        <f>IF(B39=0,0,C39/B39*100)</f>
        <v>107.97496187656913</v>
      </c>
      <c r="G39" s="34">
        <f>C39-D39</f>
        <v>7081.6309900000051</v>
      </c>
      <c r="H39" s="35">
        <f>IF(D39=0,0,C39/D39*100)</f>
        <v>110.51248994790042</v>
      </c>
      <c r="I39" s="36"/>
      <c r="J39" s="37"/>
    </row>
    <row r="40" spans="1:10" ht="15.5" x14ac:dyDescent="0.25">
      <c r="A40" s="38" t="s">
        <v>46</v>
      </c>
      <c r="B40" s="32">
        <v>34289.06</v>
      </c>
      <c r="C40" s="32">
        <v>35834.22466</v>
      </c>
      <c r="D40" s="32">
        <v>27155.965970000005</v>
      </c>
      <c r="E40" s="34">
        <f>C40-B40</f>
        <v>1545.1646600000022</v>
      </c>
      <c r="F40" s="35">
        <f>IF(B40=0,0,C40/B40*100)</f>
        <v>104.50629051948349</v>
      </c>
      <c r="G40" s="34">
        <f>C40-D40</f>
        <v>8678.2586899999951</v>
      </c>
      <c r="H40" s="35">
        <f>IF(D40=0,0,C40/D40*100)</f>
        <v>131.95709811828135</v>
      </c>
      <c r="I40" s="36"/>
      <c r="J40" s="37"/>
    </row>
    <row r="41" spans="1:10" ht="15.5" x14ac:dyDescent="0.25">
      <c r="A41" s="38" t="s">
        <v>47</v>
      </c>
      <c r="B41" s="32">
        <v>28725.309000000001</v>
      </c>
      <c r="C41" s="32">
        <v>57156.272339999996</v>
      </c>
      <c r="D41" s="32">
        <v>24040.289610000003</v>
      </c>
      <c r="E41" s="34">
        <f>C41-B41</f>
        <v>28430.963339999995</v>
      </c>
      <c r="F41" s="35">
        <f>IF(B41=0,0,C41/B41*100)</f>
        <v>198.97530898623231</v>
      </c>
      <c r="G41" s="34">
        <f>C41-D41</f>
        <v>33115.982729999989</v>
      </c>
      <c r="H41" s="35">
        <f>IF(D41=0,0,C41/D41*100)</f>
        <v>237.75201242261571</v>
      </c>
      <c r="I41" s="36"/>
      <c r="J41" s="37"/>
    </row>
    <row r="42" spans="1:10" ht="15.5" x14ac:dyDescent="0.25">
      <c r="A42" s="38" t="s">
        <v>48</v>
      </c>
      <c r="B42" s="32">
        <v>14023.244000000001</v>
      </c>
      <c r="C42" s="32">
        <v>14400.519830000001</v>
      </c>
      <c r="D42" s="32">
        <v>15406.317789999999</v>
      </c>
      <c r="E42" s="34">
        <f>C42-B42</f>
        <v>377.2758300000005</v>
      </c>
      <c r="F42" s="35">
        <f>IF(B42=0,0,C42/B42*100)</f>
        <v>102.69036058988918</v>
      </c>
      <c r="G42" s="34">
        <f>C42-D42</f>
        <v>-1005.7979599999981</v>
      </c>
      <c r="H42" s="35">
        <f>IF(D42=0,0,C42/D42*100)</f>
        <v>93.471522697961959</v>
      </c>
      <c r="I42" s="36"/>
      <c r="J42" s="37"/>
    </row>
    <row r="43" spans="1:10" ht="15.5" x14ac:dyDescent="0.25">
      <c r="A43" s="38" t="s">
        <v>49</v>
      </c>
      <c r="B43" s="32">
        <v>7413.8849999999993</v>
      </c>
      <c r="C43" s="32">
        <v>7743.8840599999994</v>
      </c>
      <c r="D43" s="32">
        <v>8132.0682800000013</v>
      </c>
      <c r="E43" s="34">
        <f>C43-B43</f>
        <v>329.9990600000001</v>
      </c>
      <c r="F43" s="35">
        <f>IF(B43=0,0,C43/B43*100)</f>
        <v>104.45109493875344</v>
      </c>
      <c r="G43" s="34">
        <f>C43-D43</f>
        <v>-388.18422000000191</v>
      </c>
      <c r="H43" s="35">
        <f>IF(D43=0,0,C43/D43*100)</f>
        <v>95.226500729774969</v>
      </c>
      <c r="I43" s="36"/>
      <c r="J43" s="37"/>
    </row>
    <row r="44" spans="1:10" ht="15.5" x14ac:dyDescent="0.25">
      <c r="A44" s="38" t="s">
        <v>50</v>
      </c>
      <c r="B44" s="32">
        <v>56838.5</v>
      </c>
      <c r="C44" s="32">
        <v>65997.355979999993</v>
      </c>
      <c r="D44" s="32">
        <v>52585.124759999999</v>
      </c>
      <c r="E44" s="34">
        <f>C44-B44</f>
        <v>9158.855979999993</v>
      </c>
      <c r="F44" s="35">
        <f>IF(B44=0,0,C44/B44*100)</f>
        <v>116.11382422125847</v>
      </c>
      <c r="G44" s="34">
        <f>C44-D44</f>
        <v>13412.231219999994</v>
      </c>
      <c r="H44" s="35">
        <f>IF(D44=0,0,C44/D44*100)</f>
        <v>125.50575144817817</v>
      </c>
      <c r="I44" s="36"/>
      <c r="J44" s="37"/>
    </row>
    <row r="45" spans="1:10" ht="15.5" x14ac:dyDescent="0.25">
      <c r="A45" s="38" t="s">
        <v>51</v>
      </c>
      <c r="B45" s="31">
        <v>25589.455000000002</v>
      </c>
      <c r="C45" s="32">
        <v>37648.267749999999</v>
      </c>
      <c r="D45" s="32">
        <v>18415.877769999999</v>
      </c>
      <c r="E45" s="34">
        <f>C45-B45</f>
        <v>12058.812749999997</v>
      </c>
      <c r="F45" s="35">
        <f>IF(B45=0,0,C45/B45*100)</f>
        <v>147.12414840409846</v>
      </c>
      <c r="G45" s="34">
        <f>C45-D45</f>
        <v>19232.38998</v>
      </c>
      <c r="H45" s="35">
        <f>IF(D45=0,0,C45/D45*100)</f>
        <v>204.43374038532184</v>
      </c>
      <c r="I45" s="36"/>
      <c r="J45" s="37"/>
    </row>
    <row r="46" spans="1:10" ht="15.5" x14ac:dyDescent="0.25">
      <c r="A46" s="38" t="s">
        <v>52</v>
      </c>
      <c r="B46" s="31">
        <v>62926.13</v>
      </c>
      <c r="C46" s="32">
        <v>67326.322440000004</v>
      </c>
      <c r="D46" s="32">
        <v>44403.939129999992</v>
      </c>
      <c r="E46" s="34">
        <f>C46-B46</f>
        <v>4400.1924400000062</v>
      </c>
      <c r="F46" s="35">
        <f>IF(B46=0,0,C46/B46*100)</f>
        <v>106.99263158246026</v>
      </c>
      <c r="G46" s="34">
        <f>C46-D46</f>
        <v>22922.383310000012</v>
      </c>
      <c r="H46" s="35">
        <f>IF(D46=0,0,C46/D46*100)</f>
        <v>151.62240954094383</v>
      </c>
      <c r="I46" s="36"/>
      <c r="J46" s="37"/>
    </row>
    <row r="47" spans="1:10" ht="16" customHeight="1" x14ac:dyDescent="0.25">
      <c r="A47" s="38" t="s">
        <v>53</v>
      </c>
      <c r="B47" s="32">
        <v>18800.075000000001</v>
      </c>
      <c r="C47" s="32">
        <v>22117.760160000005</v>
      </c>
      <c r="D47" s="32">
        <v>18738.065680000007</v>
      </c>
      <c r="E47" s="34">
        <f>C47-B47</f>
        <v>3317.6851600000045</v>
      </c>
      <c r="F47" s="35">
        <f>IF(B47=0,0,C47/B47*100)</f>
        <v>117.64719108833346</v>
      </c>
      <c r="G47" s="34">
        <f>C47-D47</f>
        <v>3379.6944799999983</v>
      </c>
      <c r="H47" s="35">
        <f>IF(D47=0,0,C47/D47*100)</f>
        <v>118.03651741709551</v>
      </c>
      <c r="I47" s="36"/>
      <c r="J47" s="37"/>
    </row>
    <row r="48" spans="1:10" ht="15.5" x14ac:dyDescent="0.25">
      <c r="A48" s="38" t="s">
        <v>54</v>
      </c>
      <c r="B48" s="32">
        <v>5695.0675199999996</v>
      </c>
      <c r="C48" s="32">
        <v>6177.5797300000004</v>
      </c>
      <c r="D48" s="32">
        <v>5197.9515300000003</v>
      </c>
      <c r="E48" s="34">
        <f>C48-B48</f>
        <v>482.51221000000078</v>
      </c>
      <c r="F48" s="35">
        <f>IF(B48=0,0,C48/B48*100)</f>
        <v>108.47245811055812</v>
      </c>
      <c r="G48" s="34">
        <f>C48-D48</f>
        <v>979.62820000000011</v>
      </c>
      <c r="H48" s="35">
        <f>IF(D48=0,0,C48/D48*100)</f>
        <v>118.84642814281878</v>
      </c>
      <c r="I48" s="36"/>
      <c r="J48" s="37"/>
    </row>
    <row r="49" spans="1:10" ht="15.5" x14ac:dyDescent="0.25">
      <c r="A49" s="38" t="s">
        <v>55</v>
      </c>
      <c r="B49" s="32">
        <v>8075.8249999999998</v>
      </c>
      <c r="C49" s="32">
        <v>7628.3315399999992</v>
      </c>
      <c r="D49" s="32">
        <v>7377.4057499999999</v>
      </c>
      <c r="E49" s="34">
        <f>C49-B49</f>
        <v>-447.4934600000006</v>
      </c>
      <c r="F49" s="35">
        <f>IF(B49=0,0,C49/B49*100)</f>
        <v>94.458851448613601</v>
      </c>
      <c r="G49" s="34">
        <f>C49-D49</f>
        <v>250.92578999999932</v>
      </c>
      <c r="H49" s="35">
        <f>IF(D49=0,0,C49/D49*100)</f>
        <v>103.4012740860837</v>
      </c>
      <c r="I49" s="36"/>
      <c r="J49" s="37"/>
    </row>
    <row r="50" spans="1:10" ht="15.5" x14ac:dyDescent="0.25">
      <c r="A50" s="38" t="s">
        <v>56</v>
      </c>
      <c r="B50" s="31">
        <v>14226.75</v>
      </c>
      <c r="C50" s="32">
        <v>12856.156669999998</v>
      </c>
      <c r="D50" s="32">
        <v>11110.203849999998</v>
      </c>
      <c r="E50" s="34">
        <f>C50-B50</f>
        <v>-1370.5933300000015</v>
      </c>
      <c r="F50" s="35">
        <f>IF(B50=0,0,C50/B50*100)</f>
        <v>90.366082696329087</v>
      </c>
      <c r="G50" s="34">
        <f>C50-D50</f>
        <v>1745.9528200000004</v>
      </c>
      <c r="H50" s="35">
        <f>IF(D50=0,0,C50/D50*100)</f>
        <v>115.71485855320287</v>
      </c>
      <c r="I50" s="36"/>
      <c r="J50" s="37"/>
    </row>
    <row r="51" spans="1:10" ht="15.5" x14ac:dyDescent="0.25">
      <c r="A51" s="38" t="s">
        <v>57</v>
      </c>
      <c r="B51" s="32">
        <v>7726.1020000000017</v>
      </c>
      <c r="C51" s="32">
        <v>8610.4902199999997</v>
      </c>
      <c r="D51" s="32">
        <v>7683.4849300000014</v>
      </c>
      <c r="E51" s="34">
        <f>C51-B51</f>
        <v>884.388219999998</v>
      </c>
      <c r="F51" s="35">
        <f>IF(B51=0,0,C51/B51*100)</f>
        <v>111.44675827474188</v>
      </c>
      <c r="G51" s="34">
        <f>C51-D51</f>
        <v>927.00528999999824</v>
      </c>
      <c r="H51" s="35">
        <f>IF(D51=0,0,C51/D51*100)</f>
        <v>112.06490672455836</v>
      </c>
      <c r="I51" s="36"/>
      <c r="J51" s="37"/>
    </row>
    <row r="52" spans="1:10" ht="15.5" x14ac:dyDescent="0.25">
      <c r="A52" s="38" t="s">
        <v>58</v>
      </c>
      <c r="B52" s="32">
        <v>41790.886999999995</v>
      </c>
      <c r="C52" s="32">
        <v>42251.298560000003</v>
      </c>
      <c r="D52" s="32">
        <v>39887.153889999987</v>
      </c>
      <c r="E52" s="34">
        <f>C52-B52</f>
        <v>460.41156000000774</v>
      </c>
      <c r="F52" s="35">
        <f>IF(B52=0,0,C52/B52*100)</f>
        <v>101.10170324932326</v>
      </c>
      <c r="G52" s="34">
        <f>C52-D52</f>
        <v>2364.144670000016</v>
      </c>
      <c r="H52" s="35">
        <f>IF(D52=0,0,C52/D52*100)</f>
        <v>105.92708288116974</v>
      </c>
      <c r="I52" s="36"/>
      <c r="J52" s="37"/>
    </row>
    <row r="53" spans="1:10" ht="15.5" x14ac:dyDescent="0.25">
      <c r="A53" s="38" t="s">
        <v>59</v>
      </c>
      <c r="B53" s="32">
        <v>12876.78</v>
      </c>
      <c r="C53" s="32">
        <v>12310.908670000003</v>
      </c>
      <c r="D53" s="32">
        <v>12407.611400000002</v>
      </c>
      <c r="E53" s="34">
        <f>C53-B53</f>
        <v>-565.87132999999812</v>
      </c>
      <c r="F53" s="35">
        <f>IF(B53=0,0,C53/B53*100)</f>
        <v>95.605490425401399</v>
      </c>
      <c r="G53" s="34">
        <f>C53-D53</f>
        <v>-96.702729999999065</v>
      </c>
      <c r="H53" s="35">
        <f>IF(D53=0,0,C53/D53*100)</f>
        <v>99.220617676662584</v>
      </c>
      <c r="I53" s="36"/>
      <c r="J53" s="37"/>
    </row>
    <row r="54" spans="1:10" ht="15.5" x14ac:dyDescent="0.25">
      <c r="A54" s="38" t="s">
        <v>60</v>
      </c>
      <c r="B54" s="32">
        <v>12139.003999999999</v>
      </c>
      <c r="C54" s="32">
        <v>12176.822039999999</v>
      </c>
      <c r="D54" s="32">
        <v>10913.7412</v>
      </c>
      <c r="E54" s="34">
        <f>C54-B54</f>
        <v>37.81804000000011</v>
      </c>
      <c r="F54" s="35">
        <f>IF(B54=0,0,C54/B54*100)</f>
        <v>100.31154153998136</v>
      </c>
      <c r="G54" s="34">
        <f>C54-D54</f>
        <v>1263.0808399999987</v>
      </c>
      <c r="H54" s="35">
        <f>IF(D54=0,0,C54/D54*100)</f>
        <v>111.57330760234629</v>
      </c>
      <c r="I54" s="36"/>
      <c r="J54" s="37"/>
    </row>
    <row r="55" spans="1:10" ht="15.5" x14ac:dyDescent="0.25">
      <c r="A55" s="38" t="s">
        <v>61</v>
      </c>
      <c r="B55" s="32">
        <v>12457.699999999999</v>
      </c>
      <c r="C55" s="32">
        <v>13355.99308</v>
      </c>
      <c r="D55" s="32">
        <v>12019.855759999999</v>
      </c>
      <c r="E55" s="34">
        <f>C55-B55</f>
        <v>898.29308000000128</v>
      </c>
      <c r="F55" s="35">
        <f>IF(B55=0,0,C55/B55*100)</f>
        <v>107.21074580380008</v>
      </c>
      <c r="G55" s="34">
        <f>C55-D55</f>
        <v>1336.1373200000016</v>
      </c>
      <c r="H55" s="35">
        <f>IF(D55=0,0,C55/D55*100)</f>
        <v>111.11608447454448</v>
      </c>
      <c r="I55" s="36"/>
      <c r="J55" s="37"/>
    </row>
    <row r="56" spans="1:10" ht="15" customHeight="1" x14ac:dyDescent="0.25">
      <c r="A56" s="38" t="s">
        <v>62</v>
      </c>
      <c r="B56" s="32">
        <v>7219.7</v>
      </c>
      <c r="C56" s="32">
        <v>9496.7795300000016</v>
      </c>
      <c r="D56" s="32">
        <v>7492.6022199999998</v>
      </c>
      <c r="E56" s="34">
        <f>C56-B56</f>
        <v>2277.0795300000018</v>
      </c>
      <c r="F56" s="35">
        <f>IF(B56=0,0,C56/B56*100)</f>
        <v>131.53980816377415</v>
      </c>
      <c r="G56" s="34">
        <f>C56-D56</f>
        <v>2004.1773100000019</v>
      </c>
      <c r="H56" s="35">
        <f>IF(D56=0,0,C56/D56*100)</f>
        <v>126.74874831404037</v>
      </c>
      <c r="I56" s="36"/>
      <c r="J56" s="37"/>
    </row>
    <row r="57" spans="1:10" ht="15.5" x14ac:dyDescent="0.25">
      <c r="A57" s="38" t="s">
        <v>63</v>
      </c>
      <c r="B57" s="32">
        <v>10726.39</v>
      </c>
      <c r="C57" s="32">
        <v>11604.334940000001</v>
      </c>
      <c r="D57" s="32">
        <v>11500.86095</v>
      </c>
      <c r="E57" s="34">
        <f>C57-B57</f>
        <v>877.94494000000122</v>
      </c>
      <c r="F57" s="35">
        <f>IF(B57=0,0,C57/B57*100)</f>
        <v>108.18490601218119</v>
      </c>
      <c r="G57" s="34">
        <f>C57-D57</f>
        <v>103.47399000000041</v>
      </c>
      <c r="H57" s="35">
        <f>IF(D57=0,0,C57/D57*100)</f>
        <v>100.89970646936655</v>
      </c>
      <c r="I57" s="36"/>
      <c r="J57" s="37"/>
    </row>
    <row r="58" spans="1:10" ht="15.5" x14ac:dyDescent="0.25">
      <c r="A58" s="38" t="s">
        <v>64</v>
      </c>
      <c r="B58" s="31">
        <v>13231.199999999999</v>
      </c>
      <c r="C58" s="32">
        <v>13561.219810000001</v>
      </c>
      <c r="D58" s="32">
        <v>15590.51123</v>
      </c>
      <c r="E58" s="34">
        <f>C58-B58</f>
        <v>330.0198100000016</v>
      </c>
      <c r="F58" s="35">
        <f>IF(B58=0,0,C58/B58*100)</f>
        <v>102.49425456496766</v>
      </c>
      <c r="G58" s="34">
        <f>C58-D58</f>
        <v>-2029.2914199999996</v>
      </c>
      <c r="H58" s="35">
        <f>IF(D58=0,0,C58/D58*100)</f>
        <v>86.983804507352261</v>
      </c>
      <c r="I58" s="36"/>
      <c r="J58" s="37"/>
    </row>
    <row r="59" spans="1:10" ht="15.5" x14ac:dyDescent="0.25">
      <c r="A59" s="38" t="s">
        <v>65</v>
      </c>
      <c r="B59" s="31">
        <v>75739.633999999991</v>
      </c>
      <c r="C59" s="32">
        <v>85781.293699999995</v>
      </c>
      <c r="D59" s="32">
        <v>71362.932459999982</v>
      </c>
      <c r="E59" s="34">
        <f>C59-B59</f>
        <v>10041.659700000004</v>
      </c>
      <c r="F59" s="35">
        <f>IF(B59=0,0,C59/B59*100)</f>
        <v>113.25813074301362</v>
      </c>
      <c r="G59" s="34">
        <f>C59-D59</f>
        <v>14418.361240000013</v>
      </c>
      <c r="H59" s="35">
        <f>IF(D59=0,0,C59/D59*100)</f>
        <v>120.20427236238046</v>
      </c>
      <c r="I59" s="36"/>
      <c r="J59" s="37"/>
    </row>
    <row r="60" spans="1:10" ht="15.5" x14ac:dyDescent="0.25">
      <c r="A60" s="38" t="s">
        <v>66</v>
      </c>
      <c r="B60" s="32">
        <v>11421.984</v>
      </c>
      <c r="C60" s="32">
        <v>10477.662399999999</v>
      </c>
      <c r="D60" s="32">
        <v>10134.975559999999</v>
      </c>
      <c r="E60" s="34">
        <f>C60-B60</f>
        <v>-944.32160000000113</v>
      </c>
      <c r="F60" s="35">
        <f>IF(B60=0,0,C60/B60*100)</f>
        <v>91.73242056721493</v>
      </c>
      <c r="G60" s="34">
        <f>C60-D60</f>
        <v>342.6868400000003</v>
      </c>
      <c r="H60" s="35">
        <f>IF(D60=0,0,C60/D60*100)</f>
        <v>103.38123005794402</v>
      </c>
      <c r="I60" s="36"/>
      <c r="J60" s="37"/>
    </row>
    <row r="61" spans="1:10" ht="15.5" x14ac:dyDescent="0.25">
      <c r="A61" s="38" t="s">
        <v>67</v>
      </c>
      <c r="B61" s="32">
        <v>7616.2000000000007</v>
      </c>
      <c r="C61" s="32">
        <v>7712.9147099999991</v>
      </c>
      <c r="D61" s="32">
        <v>7663.3813599999985</v>
      </c>
      <c r="E61" s="34">
        <f>C61-B61</f>
        <v>96.714709999998377</v>
      </c>
      <c r="F61" s="35">
        <f>IF(B61=0,0,C61/B61*100)</f>
        <v>101.26985517712244</v>
      </c>
      <c r="G61" s="34">
        <f>C61-D61</f>
        <v>49.53335000000061</v>
      </c>
      <c r="H61" s="35">
        <f>IF(D61=0,0,C61/D61*100)</f>
        <v>100.64636415275568</v>
      </c>
      <c r="I61" s="36"/>
      <c r="J61" s="37"/>
    </row>
    <row r="62" spans="1:10" ht="15.5" x14ac:dyDescent="0.25">
      <c r="A62" s="38" t="s">
        <v>68</v>
      </c>
      <c r="B62" s="32">
        <v>30523.58</v>
      </c>
      <c r="C62" s="32">
        <v>31788.137369999993</v>
      </c>
      <c r="D62" s="32">
        <v>26912.772500000003</v>
      </c>
      <c r="E62" s="34">
        <f>C62-B62</f>
        <v>1264.5573699999914</v>
      </c>
      <c r="F62" s="35">
        <f>IF(B62=0,0,C62/B62*100)</f>
        <v>104.14288681078692</v>
      </c>
      <c r="G62" s="34">
        <f>C62-D62</f>
        <v>4875.3648699999903</v>
      </c>
      <c r="H62" s="35">
        <f>IF(D62=0,0,C62/D62*100)</f>
        <v>118.11543151119042</v>
      </c>
      <c r="I62" s="36"/>
      <c r="J62" s="37"/>
    </row>
    <row r="63" spans="1:10" ht="15.5" x14ac:dyDescent="0.25">
      <c r="A63" s="38" t="s">
        <v>69</v>
      </c>
      <c r="B63" s="32">
        <v>8620</v>
      </c>
      <c r="C63" s="32">
        <v>8592.9398399999991</v>
      </c>
      <c r="D63" s="32">
        <v>8232.1152299999994</v>
      </c>
      <c r="E63" s="34">
        <f>C63-B63</f>
        <v>-27.060160000000906</v>
      </c>
      <c r="F63" s="35">
        <f>IF(B63=0,0,C63/B63*100)</f>
        <v>99.686077030162394</v>
      </c>
      <c r="G63" s="34">
        <f>C63-D63</f>
        <v>360.82460999999967</v>
      </c>
      <c r="H63" s="35">
        <f>IF(D63=0,0,C63/D63*100)</f>
        <v>104.38313361655895</v>
      </c>
      <c r="I63" s="36"/>
      <c r="J63" s="37"/>
    </row>
    <row r="64" spans="1:10" ht="15.5" x14ac:dyDescent="0.25">
      <c r="A64" s="38" t="s">
        <v>70</v>
      </c>
      <c r="B64" s="32">
        <v>13406.8</v>
      </c>
      <c r="C64" s="32">
        <v>13521.918829999999</v>
      </c>
      <c r="D64" s="32">
        <v>13205.036990000001</v>
      </c>
      <c r="E64" s="34">
        <f>C64-B64</f>
        <v>115.11882999999943</v>
      </c>
      <c r="F64" s="35">
        <f>IF(B64=0,0,C64/B64*100)</f>
        <v>100.85866000835398</v>
      </c>
      <c r="G64" s="34">
        <f>C64-D64</f>
        <v>316.88183999999819</v>
      </c>
      <c r="H64" s="35">
        <f>IF(D64=0,0,C64/D64*100)</f>
        <v>102.39970429647389</v>
      </c>
      <c r="I64" s="36"/>
      <c r="J64" s="37"/>
    </row>
    <row r="65" spans="1:10" ht="15.5" x14ac:dyDescent="0.25">
      <c r="A65" s="38" t="s">
        <v>71</v>
      </c>
      <c r="B65" s="32">
        <v>1765279.1</v>
      </c>
      <c r="C65" s="32">
        <v>1821649.5929100001</v>
      </c>
      <c r="D65" s="32">
        <v>1407724.3424499999</v>
      </c>
      <c r="E65" s="34">
        <f>C65-B65</f>
        <v>56370.49291000003</v>
      </c>
      <c r="F65" s="35">
        <f>IF(B65=0,0,C65/B65*100)</f>
        <v>103.1932906762449</v>
      </c>
      <c r="G65" s="34">
        <f>C65-D65</f>
        <v>413925.25046000024</v>
      </c>
      <c r="H65" s="35">
        <f>IF(D65=0,0,C65/D65*100)</f>
        <v>129.40385684739994</v>
      </c>
      <c r="I65" s="36"/>
      <c r="J65" s="37"/>
    </row>
    <row r="66" spans="1:10" ht="15.5" x14ac:dyDescent="0.25">
      <c r="A66" s="46" t="s">
        <v>72</v>
      </c>
      <c r="B66" s="47">
        <f t="shared" ref="B66:D66" si="1">SUM(B14:B65)</f>
        <v>3187159.4305199999</v>
      </c>
      <c r="C66" s="47">
        <f t="shared" si="1"/>
        <v>3393626.8463899996</v>
      </c>
      <c r="D66" s="47">
        <f t="shared" si="1"/>
        <v>2628008.0275999997</v>
      </c>
      <c r="E66" s="43">
        <f>C66-B66</f>
        <v>206467.41586999968</v>
      </c>
      <c r="F66" s="44">
        <f>IF(B66=0,0,C66/B66*100)</f>
        <v>106.47810128018334</v>
      </c>
      <c r="G66" s="43">
        <f>C66-D66</f>
        <v>765618.81878999993</v>
      </c>
      <c r="H66" s="44">
        <f>IF(D66=0,0,C66/D66*100)</f>
        <v>129.13304718818509</v>
      </c>
      <c r="I66" s="36"/>
      <c r="J66" s="37"/>
    </row>
    <row r="67" spans="1:10" ht="15.5" x14ac:dyDescent="0.25">
      <c r="A67" s="48" t="s">
        <v>73</v>
      </c>
      <c r="B67" s="49">
        <f t="shared" ref="B67:D67" si="2">B9+B13+B66</f>
        <v>3723762.9975199997</v>
      </c>
      <c r="C67" s="49">
        <f t="shared" si="2"/>
        <v>3978004.8962599998</v>
      </c>
      <c r="D67" s="49">
        <f t="shared" si="2"/>
        <v>3064942.0907499995</v>
      </c>
      <c r="E67" s="50">
        <f>C67-B67</f>
        <v>254241.89874000009</v>
      </c>
      <c r="F67" s="51">
        <f>IF(B67=0,0,C67/B67*100)</f>
        <v>106.82755317428428</v>
      </c>
      <c r="G67" s="50">
        <f>C67-D67</f>
        <v>913062.80551000033</v>
      </c>
      <c r="H67" s="51">
        <f>IF(D67=0,0,C67/D67*100)</f>
        <v>129.79054019538006</v>
      </c>
      <c r="I67" s="36"/>
      <c r="J67" s="37"/>
    </row>
  </sheetData>
  <mergeCells count="12">
    <mergeCell ref="E6:H6"/>
    <mergeCell ref="E7:F7"/>
    <mergeCell ref="G7:H7"/>
    <mergeCell ref="C7:C8"/>
    <mergeCell ref="D7:D8"/>
    <mergeCell ref="A1:H1"/>
    <mergeCell ref="A2:H2"/>
    <mergeCell ref="A3:H3"/>
    <mergeCell ref="A4:H4"/>
    <mergeCell ref="A6:A8"/>
    <mergeCell ref="B6:B8"/>
    <mergeCell ref="C6:D6"/>
  </mergeCells>
  <printOptions horizontalCentered="1"/>
  <pageMargins left="0.19685039370078741" right="3.937007874015748E-2" top="0.35433070866141736" bottom="0.15748031496062992" header="0.27559055118110237" footer="0.19685039370078741"/>
  <pageSetup paperSize="9" scale="4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sheetPr>
  <dimension ref="A1:K84"/>
  <sheetViews>
    <sheetView tabSelected="1" view="pageBreakPreview" zoomScale="55" zoomScaleNormal="75" zoomScaleSheetLayoutView="55" workbookViewId="0">
      <selection activeCell="B93" sqref="B93"/>
    </sheetView>
  </sheetViews>
  <sheetFormatPr defaultColWidth="9.1796875" defaultRowHeight="13" x14ac:dyDescent="0.3"/>
  <cols>
    <col min="1" max="1" width="53.54296875" style="55" customWidth="1"/>
    <col min="2" max="2" width="12.453125" style="55" customWidth="1"/>
    <col min="3" max="3" width="17.54296875" style="133" customWidth="1"/>
    <col min="4" max="4" width="18.26953125" style="134" customWidth="1"/>
    <col min="5" max="5" width="15.81640625" style="55" customWidth="1"/>
    <col min="6" max="6" width="13.81640625" style="63" customWidth="1"/>
    <col min="7" max="7" width="8.81640625" style="63" customWidth="1"/>
    <col min="8" max="8" width="15.54296875" style="55" customWidth="1"/>
    <col min="9" max="9" width="9.54296875" style="55" customWidth="1"/>
    <col min="10" max="10" width="11.1796875" style="2" customWidth="1"/>
    <col min="11" max="11" width="10.81640625" style="55" customWidth="1"/>
    <col min="12" max="16384" width="9.1796875" style="55"/>
  </cols>
  <sheetData>
    <row r="1" spans="1:11" ht="17.5" x14ac:dyDescent="0.35">
      <c r="A1" s="54" t="s">
        <v>0</v>
      </c>
      <c r="B1" s="54"/>
      <c r="C1" s="54"/>
      <c r="D1" s="54"/>
      <c r="E1" s="54"/>
      <c r="F1" s="54"/>
      <c r="G1" s="54"/>
      <c r="H1" s="54"/>
      <c r="I1" s="54"/>
    </row>
    <row r="2" spans="1:11" ht="17.25" customHeight="1" x14ac:dyDescent="0.35">
      <c r="A2" s="54" t="s">
        <v>1</v>
      </c>
      <c r="B2" s="54"/>
      <c r="C2" s="54"/>
      <c r="D2" s="54"/>
      <c r="E2" s="54"/>
      <c r="F2" s="54"/>
      <c r="G2" s="54"/>
      <c r="H2" s="54"/>
      <c r="I2" s="54"/>
    </row>
    <row r="3" spans="1:11" ht="17.25" customHeight="1" x14ac:dyDescent="0.35">
      <c r="A3" s="56" t="s">
        <v>156</v>
      </c>
      <c r="B3" s="56"/>
      <c r="C3" s="56"/>
      <c r="D3" s="56"/>
      <c r="E3" s="56"/>
      <c r="F3" s="56"/>
      <c r="G3" s="56"/>
      <c r="H3" s="56"/>
      <c r="I3" s="56"/>
    </row>
    <row r="4" spans="1:11" ht="17.25" customHeight="1" x14ac:dyDescent="0.35">
      <c r="A4" s="57" t="s">
        <v>3</v>
      </c>
      <c r="B4" s="57"/>
      <c r="C4" s="57"/>
      <c r="D4" s="57"/>
      <c r="E4" s="57"/>
      <c r="F4" s="57"/>
      <c r="G4" s="57"/>
      <c r="H4" s="57"/>
      <c r="I4" s="57"/>
    </row>
    <row r="5" spans="1:11" ht="21.65" customHeight="1" x14ac:dyDescent="0.35">
      <c r="A5" s="58"/>
      <c r="B5" s="59"/>
      <c r="C5" s="60"/>
      <c r="D5" s="61"/>
      <c r="E5" s="62"/>
      <c r="H5" s="59"/>
      <c r="I5" s="64" t="s">
        <v>4</v>
      </c>
    </row>
    <row r="6" spans="1:11" ht="65.25" customHeight="1" x14ac:dyDescent="0.3">
      <c r="A6" s="13" t="s">
        <v>74</v>
      </c>
      <c r="B6" s="13" t="s">
        <v>75</v>
      </c>
      <c r="C6" s="65" t="s">
        <v>6</v>
      </c>
      <c r="D6" s="15" t="s">
        <v>7</v>
      </c>
      <c r="E6" s="16"/>
      <c r="F6" s="15" t="s">
        <v>8</v>
      </c>
      <c r="G6" s="16"/>
      <c r="H6" s="16"/>
      <c r="I6" s="17"/>
    </row>
    <row r="7" spans="1:11" ht="81" customHeight="1" x14ac:dyDescent="0.3">
      <c r="A7" s="18"/>
      <c r="B7" s="18"/>
      <c r="C7" s="66"/>
      <c r="D7" s="67" t="s">
        <v>9</v>
      </c>
      <c r="E7" s="20" t="s">
        <v>10</v>
      </c>
      <c r="F7" s="21" t="s">
        <v>11</v>
      </c>
      <c r="G7" s="22"/>
      <c r="H7" s="21" t="s">
        <v>12</v>
      </c>
      <c r="I7" s="23"/>
    </row>
    <row r="8" spans="1:11" s="70" customFormat="1" ht="15" customHeight="1" x14ac:dyDescent="0.35">
      <c r="A8" s="25"/>
      <c r="B8" s="25"/>
      <c r="C8" s="68"/>
      <c r="D8" s="69"/>
      <c r="E8" s="27"/>
      <c r="F8" s="28" t="s">
        <v>13</v>
      </c>
      <c r="G8" s="29" t="s">
        <v>14</v>
      </c>
      <c r="H8" s="28" t="s">
        <v>13</v>
      </c>
      <c r="I8" s="29" t="s">
        <v>14</v>
      </c>
      <c r="J8" s="12"/>
    </row>
    <row r="9" spans="1:11" s="70" customFormat="1" ht="17.5" x14ac:dyDescent="0.35">
      <c r="A9" s="71" t="s">
        <v>76</v>
      </c>
      <c r="B9" s="72"/>
      <c r="C9" s="72"/>
      <c r="D9" s="72"/>
      <c r="E9" s="72"/>
      <c r="F9" s="72"/>
      <c r="G9" s="72"/>
      <c r="H9" s="72"/>
      <c r="I9" s="73"/>
      <c r="J9" s="12"/>
    </row>
    <row r="10" spans="1:11" s="70" customFormat="1" ht="20.25" customHeight="1" x14ac:dyDescent="0.3">
      <c r="A10" s="74" t="s">
        <v>77</v>
      </c>
      <c r="B10" s="75">
        <v>10000000</v>
      </c>
      <c r="C10" s="76">
        <v>3606294.6695200005</v>
      </c>
      <c r="D10" s="76">
        <v>3838551.6687300005</v>
      </c>
      <c r="E10" s="76">
        <v>2939615.3217199994</v>
      </c>
      <c r="F10" s="77">
        <f>D10-C10</f>
        <v>232256.99921000004</v>
      </c>
      <c r="G10" s="77">
        <f>IF(C10=0,0,D10/C10*100)</f>
        <v>106.44032228350639</v>
      </c>
      <c r="H10" s="77">
        <f>D10-E10</f>
        <v>898936.34701000107</v>
      </c>
      <c r="I10" s="77">
        <f>IF(E10=0,0,D10/E10*100)</f>
        <v>130.58006741113405</v>
      </c>
      <c r="J10" s="78"/>
      <c r="K10" s="79"/>
    </row>
    <row r="11" spans="1:11" s="70" customFormat="1" ht="21.75" customHeight="1" x14ac:dyDescent="0.3">
      <c r="A11" s="80" t="s">
        <v>78</v>
      </c>
      <c r="B11" s="81">
        <v>11010000</v>
      </c>
      <c r="C11" s="82">
        <v>2517522.2325200001</v>
      </c>
      <c r="D11" s="83">
        <v>2788533.2124700001</v>
      </c>
      <c r="E11" s="82">
        <v>1937170.9257199997</v>
      </c>
      <c r="F11" s="33">
        <f>D11-C11</f>
        <v>271010.97995000007</v>
      </c>
      <c r="G11" s="33">
        <f>IF(C11=0,0,D11/C11*100)</f>
        <v>110.76498854505536</v>
      </c>
      <c r="H11" s="33">
        <f>D11-E11</f>
        <v>851362.28675000044</v>
      </c>
      <c r="I11" s="33">
        <f>IF(E11=0,0,D11/E11*100)</f>
        <v>143.94874378127318</v>
      </c>
      <c r="J11" s="78"/>
      <c r="K11" s="79"/>
    </row>
    <row r="12" spans="1:11" s="89" customFormat="1" ht="71.25" customHeight="1" x14ac:dyDescent="0.3">
      <c r="A12" s="84" t="s">
        <v>79</v>
      </c>
      <c r="B12" s="85">
        <v>11010000</v>
      </c>
      <c r="C12" s="86">
        <v>2089632.2579999994</v>
      </c>
      <c r="D12" s="86">
        <v>1991472.4566500001</v>
      </c>
      <c r="E12" s="86">
        <v>1803102.3054999998</v>
      </c>
      <c r="F12" s="87">
        <f>D12-C12</f>
        <v>-98159.801349999383</v>
      </c>
      <c r="G12" s="87">
        <f>IF(C12=0,0,D12/C12*100)</f>
        <v>95.302532253021937</v>
      </c>
      <c r="H12" s="87">
        <f>D12-E12</f>
        <v>188370.15115000028</v>
      </c>
      <c r="I12" s="87">
        <f>IF(E12=0,0,D12/E12*100)</f>
        <v>110.44700295570668</v>
      </c>
      <c r="J12" s="88"/>
      <c r="K12" s="79"/>
    </row>
    <row r="13" spans="1:11" s="95" customFormat="1" ht="20.25" customHeight="1" x14ac:dyDescent="0.3">
      <c r="A13" s="90" t="s">
        <v>80</v>
      </c>
      <c r="B13" s="91">
        <v>11020000</v>
      </c>
      <c r="C13" s="92">
        <v>28648.731</v>
      </c>
      <c r="D13" s="92">
        <v>33635.063800000004</v>
      </c>
      <c r="E13" s="92">
        <v>26700.093670000002</v>
      </c>
      <c r="F13" s="93">
        <f>D13-C13</f>
        <v>4986.3328000000038</v>
      </c>
      <c r="G13" s="93">
        <f>IF(C13=0,0,D13/C13*100)</f>
        <v>117.4050738931508</v>
      </c>
      <c r="H13" s="93">
        <f>D13-E13</f>
        <v>6934.9701300000015</v>
      </c>
      <c r="I13" s="93">
        <f>IF(E13=0,0,D13/E13*100)</f>
        <v>125.97357977733267</v>
      </c>
      <c r="J13" s="94"/>
      <c r="K13" s="79"/>
    </row>
    <row r="14" spans="1:11" ht="35.25" customHeight="1" x14ac:dyDescent="0.3">
      <c r="A14" s="80" t="s">
        <v>81</v>
      </c>
      <c r="B14" s="81">
        <v>11020000</v>
      </c>
      <c r="C14" s="82">
        <v>24946</v>
      </c>
      <c r="D14" s="83">
        <v>29289.322110000005</v>
      </c>
      <c r="E14" s="82">
        <v>21839.462140000003</v>
      </c>
      <c r="F14" s="33">
        <f>D14-C14</f>
        <v>4343.3221100000046</v>
      </c>
      <c r="G14" s="33">
        <f>IF(C14=0,0,D14/C14*100)</f>
        <v>117.41089597530667</v>
      </c>
      <c r="H14" s="33">
        <f>D14-E14</f>
        <v>7449.8599700000013</v>
      </c>
      <c r="I14" s="33">
        <f>IF(E14=0,0,D14/E14*100)</f>
        <v>134.11192053285612</v>
      </c>
      <c r="J14" s="78"/>
      <c r="K14" s="79"/>
    </row>
    <row r="15" spans="1:11" s="70" customFormat="1" ht="33" customHeight="1" x14ac:dyDescent="0.3">
      <c r="A15" s="80" t="s">
        <v>82</v>
      </c>
      <c r="B15" s="81">
        <v>11020200</v>
      </c>
      <c r="C15" s="82">
        <v>3702.7310000000002</v>
      </c>
      <c r="D15" s="83">
        <v>4345.7416899999998</v>
      </c>
      <c r="E15" s="82">
        <v>4860.6315299999997</v>
      </c>
      <c r="F15" s="33">
        <f>D15-C15</f>
        <v>643.01068999999961</v>
      </c>
      <c r="G15" s="33">
        <f>IF(C15=0,0,D15/C15*100)</f>
        <v>117.36584942303396</v>
      </c>
      <c r="H15" s="33">
        <f>D15-E15</f>
        <v>-514.88983999999982</v>
      </c>
      <c r="I15" s="33">
        <f>IF(E15=0,0,D15/E15*100)</f>
        <v>89.406935357636542</v>
      </c>
      <c r="J15" s="78"/>
      <c r="K15" s="79"/>
    </row>
    <row r="16" spans="1:11" s="70" customFormat="1" ht="33" customHeight="1" x14ac:dyDescent="0.3">
      <c r="A16" s="90" t="s">
        <v>83</v>
      </c>
      <c r="B16" s="91">
        <v>13000000</v>
      </c>
      <c r="C16" s="92">
        <v>22313.095000000001</v>
      </c>
      <c r="D16" s="92">
        <v>25353.995900000002</v>
      </c>
      <c r="E16" s="92">
        <v>27663.051829999993</v>
      </c>
      <c r="F16" s="93">
        <f>D16-C16</f>
        <v>3040.9009000000005</v>
      </c>
      <c r="G16" s="93">
        <f>IF(C16=0,0,D16/C16*100)</f>
        <v>113.62832408502722</v>
      </c>
      <c r="H16" s="93">
        <f>D16-E16</f>
        <v>-2309.0559299999913</v>
      </c>
      <c r="I16" s="93">
        <f>IF(E16=0,0,D16/E16*100)</f>
        <v>91.652924109060635</v>
      </c>
      <c r="J16" s="78"/>
      <c r="K16" s="79"/>
    </row>
    <row r="17" spans="1:11" ht="54" customHeight="1" x14ac:dyDescent="0.3">
      <c r="A17" s="80" t="s">
        <v>84</v>
      </c>
      <c r="B17" s="81">
        <v>13010100</v>
      </c>
      <c r="C17" s="82">
        <v>9812.0439999999999</v>
      </c>
      <c r="D17" s="83">
        <v>10034.16496</v>
      </c>
      <c r="E17" s="82">
        <v>12541.804519999996</v>
      </c>
      <c r="F17" s="33">
        <f>D17-C17</f>
        <v>222.1209600000002</v>
      </c>
      <c r="G17" s="33">
        <f>IF(C17=0,0,D17/C17*100)</f>
        <v>102.26375829541735</v>
      </c>
      <c r="H17" s="33">
        <f>D17-E17</f>
        <v>-2507.639559999996</v>
      </c>
      <c r="I17" s="33">
        <f>IF(E17=0,0,D17/E17*100)</f>
        <v>80.005751516847937</v>
      </c>
      <c r="J17" s="78"/>
      <c r="K17" s="79"/>
    </row>
    <row r="18" spans="1:11" ht="64.5" customHeight="1" x14ac:dyDescent="0.3">
      <c r="A18" s="80" t="s">
        <v>85</v>
      </c>
      <c r="B18" s="96">
        <v>13010200</v>
      </c>
      <c r="C18" s="82">
        <v>4894.1359999999995</v>
      </c>
      <c r="D18" s="83">
        <v>5720.5997799999986</v>
      </c>
      <c r="E18" s="82">
        <v>6510.8696299999992</v>
      </c>
      <c r="F18" s="33">
        <f>D18-C18</f>
        <v>826.46377999999913</v>
      </c>
      <c r="G18" s="33">
        <f>IF(C18=0,0,D18/C18*100)</f>
        <v>116.88681679462931</v>
      </c>
      <c r="H18" s="33">
        <f>D18-E18</f>
        <v>-790.26985000000059</v>
      </c>
      <c r="I18" s="33">
        <f>IF(E18=0,0,D18/E18*100)</f>
        <v>87.86229958654539</v>
      </c>
      <c r="J18" s="78"/>
      <c r="K18" s="79"/>
    </row>
    <row r="19" spans="1:11" ht="21" customHeight="1" x14ac:dyDescent="0.3">
      <c r="A19" s="80" t="s">
        <v>86</v>
      </c>
      <c r="B19" s="81">
        <v>13020000</v>
      </c>
      <c r="C19" s="82">
        <v>4175.1000000000004</v>
      </c>
      <c r="D19" s="83">
        <v>4287.0715700000001</v>
      </c>
      <c r="E19" s="82">
        <v>5915.8067000000001</v>
      </c>
      <c r="F19" s="33">
        <f>D19-C19</f>
        <v>111.9715699999997</v>
      </c>
      <c r="G19" s="33">
        <f>IF(C19=0,0,D19/C19*100)</f>
        <v>102.68188953557997</v>
      </c>
      <c r="H19" s="33">
        <f>D19-E19</f>
        <v>-1628.73513</v>
      </c>
      <c r="I19" s="33">
        <f>IF(E19=0,0,D19/E19*100)</f>
        <v>72.468080642323898</v>
      </c>
      <c r="J19" s="78"/>
      <c r="K19" s="79"/>
    </row>
    <row r="20" spans="1:11" ht="45.75" customHeight="1" x14ac:dyDescent="0.3">
      <c r="A20" s="80" t="s">
        <v>87</v>
      </c>
      <c r="B20" s="81">
        <v>13030100</v>
      </c>
      <c r="C20" s="82">
        <v>404.96</v>
      </c>
      <c r="D20" s="83">
        <v>1157.03637</v>
      </c>
      <c r="E20" s="82">
        <v>378.73738000000003</v>
      </c>
      <c r="F20" s="33">
        <f>D20-C20</f>
        <v>752.07637</v>
      </c>
      <c r="G20" s="33">
        <f>IF(C20=0,0,D20/C20*100)</f>
        <v>285.71621147767684</v>
      </c>
      <c r="H20" s="33">
        <f>D20-E20</f>
        <v>778.29899</v>
      </c>
      <c r="I20" s="33">
        <f>IF(E20=0,0,D20/E20*100)</f>
        <v>305.49832973972622</v>
      </c>
      <c r="J20" s="78"/>
      <c r="K20" s="79"/>
    </row>
    <row r="21" spans="1:11" s="98" customFormat="1" ht="30" customHeight="1" x14ac:dyDescent="0.3">
      <c r="A21" s="80" t="s">
        <v>88</v>
      </c>
      <c r="B21" s="96">
        <v>13030700</v>
      </c>
      <c r="C21" s="82">
        <v>181</v>
      </c>
      <c r="D21" s="83">
        <v>231.75412999999998</v>
      </c>
      <c r="E21" s="82">
        <v>172.63902999999999</v>
      </c>
      <c r="F21" s="33">
        <f>D21-C21</f>
        <v>50.754129999999975</v>
      </c>
      <c r="G21" s="33">
        <f>IF(C21=0,0,D21/C21*100)</f>
        <v>128.04095580110496</v>
      </c>
      <c r="H21" s="33">
        <f>D21-E21</f>
        <v>59.115099999999984</v>
      </c>
      <c r="I21" s="33">
        <f>IF(E21=0,0,D21/E21*100)</f>
        <v>134.24202510869065</v>
      </c>
      <c r="J21" s="97"/>
      <c r="K21" s="79"/>
    </row>
    <row r="22" spans="1:11" s="98" customFormat="1" ht="36" customHeight="1" x14ac:dyDescent="0.3">
      <c r="A22" s="80" t="s">
        <v>89</v>
      </c>
      <c r="B22" s="96">
        <v>13030800</v>
      </c>
      <c r="C22" s="82">
        <v>1195.5</v>
      </c>
      <c r="D22" s="83">
        <v>2213.0117099999998</v>
      </c>
      <c r="E22" s="82">
        <v>419.94412</v>
      </c>
      <c r="F22" s="33">
        <f>D22-C22</f>
        <v>1017.5117099999998</v>
      </c>
      <c r="G22" s="33">
        <f>IF(C22=0,0,D22/C22*100)</f>
        <v>185.11181179422834</v>
      </c>
      <c r="H22" s="33">
        <f>D22-E22</f>
        <v>1793.0675899999997</v>
      </c>
      <c r="I22" s="33">
        <f>IF(E22=0,0,D22/E22*100)</f>
        <v>526.97766312336978</v>
      </c>
      <c r="J22" s="97"/>
      <c r="K22" s="79"/>
    </row>
    <row r="23" spans="1:11" s="98" customFormat="1" ht="34.5" customHeight="1" x14ac:dyDescent="0.3">
      <c r="A23" s="80" t="s">
        <v>90</v>
      </c>
      <c r="B23" s="96">
        <v>13030900</v>
      </c>
      <c r="C23" s="82">
        <v>0</v>
      </c>
      <c r="D23" s="82">
        <v>0</v>
      </c>
      <c r="E23" s="82">
        <v>0</v>
      </c>
      <c r="F23" s="33">
        <f>D23-C23</f>
        <v>0</v>
      </c>
      <c r="G23" s="33">
        <f>IF(C23=0,0,D23/C23*100)</f>
        <v>0</v>
      </c>
      <c r="H23" s="33">
        <f>D23-E23</f>
        <v>0</v>
      </c>
      <c r="I23" s="33">
        <f>IF(E23=0,0,D23/E23*100)</f>
        <v>0</v>
      </c>
      <c r="J23" s="97"/>
      <c r="K23" s="79"/>
    </row>
    <row r="24" spans="1:11" ht="33.75" customHeight="1" x14ac:dyDescent="0.3">
      <c r="A24" s="80" t="s">
        <v>91</v>
      </c>
      <c r="B24" s="96">
        <v>13040100</v>
      </c>
      <c r="C24" s="82">
        <v>1650.1860000000001</v>
      </c>
      <c r="D24" s="83">
        <v>1710.1030999999998</v>
      </c>
      <c r="E24" s="82">
        <v>1723.0771999999999</v>
      </c>
      <c r="F24" s="33">
        <f>D24-C24</f>
        <v>59.917099999999664</v>
      </c>
      <c r="G24" s="33">
        <f>IF(C24=0,0,D24/C24*100)</f>
        <v>103.63093008909297</v>
      </c>
      <c r="H24" s="33">
        <f>D24-E24</f>
        <v>-12.974100000000135</v>
      </c>
      <c r="I24" s="33">
        <f>IF(E24=0,0,D24/E24*100)</f>
        <v>99.247038960297303</v>
      </c>
      <c r="J24" s="78"/>
      <c r="K24" s="79"/>
    </row>
    <row r="25" spans="1:11" ht="33" customHeight="1" x14ac:dyDescent="0.3">
      <c r="A25" s="80" t="s">
        <v>92</v>
      </c>
      <c r="B25" s="96">
        <v>13040200</v>
      </c>
      <c r="C25" s="82">
        <v>0.16900000000000001</v>
      </c>
      <c r="D25" s="83">
        <v>0.25428000000000001</v>
      </c>
      <c r="E25" s="82">
        <v>0.17324999999999999</v>
      </c>
      <c r="F25" s="33">
        <f>D25-C25</f>
        <v>8.5279999999999995E-2</v>
      </c>
      <c r="G25" s="33">
        <f>IF(C25=0,0,D25/C25*100)</f>
        <v>150.46153846153845</v>
      </c>
      <c r="H25" s="33">
        <f>D25-E25</f>
        <v>8.1030000000000019E-2</v>
      </c>
      <c r="I25" s="33">
        <f>IF(E25=0,0,D25/E25*100)</f>
        <v>146.7705627705628</v>
      </c>
      <c r="J25" s="78"/>
      <c r="K25" s="79"/>
    </row>
    <row r="26" spans="1:11" s="99" customFormat="1" ht="21" customHeight="1" x14ac:dyDescent="0.3">
      <c r="A26" s="90" t="s">
        <v>93</v>
      </c>
      <c r="B26" s="91">
        <v>14000000</v>
      </c>
      <c r="C26" s="92">
        <v>179863.193</v>
      </c>
      <c r="D26" s="92">
        <v>168136.74982000003</v>
      </c>
      <c r="E26" s="92">
        <v>161536.79207</v>
      </c>
      <c r="F26" s="93">
        <f>D26-C26</f>
        <v>-11726.443179999973</v>
      </c>
      <c r="G26" s="93">
        <f>IF(C26=0,0,D26/C26*100)</f>
        <v>93.480354160064323</v>
      </c>
      <c r="H26" s="93">
        <f>D26-E26</f>
        <v>6599.9577500000305</v>
      </c>
      <c r="I26" s="93">
        <f>IF(E26=0,0,D26/E26*100)</f>
        <v>104.08573035617795</v>
      </c>
      <c r="J26" s="97"/>
      <c r="K26" s="79"/>
    </row>
    <row r="27" spans="1:11" s="98" customFormat="1" ht="32.25" customHeight="1" x14ac:dyDescent="0.3">
      <c r="A27" s="80" t="s">
        <v>94</v>
      </c>
      <c r="B27" s="96" t="s">
        <v>95</v>
      </c>
      <c r="C27" s="82">
        <v>17917.794999999998</v>
      </c>
      <c r="D27" s="83">
        <v>5069.0767699999997</v>
      </c>
      <c r="E27" s="82">
        <v>14918.065680000002</v>
      </c>
      <c r="F27" s="33">
        <f>D27-C27</f>
        <v>-12848.718229999999</v>
      </c>
      <c r="G27" s="33">
        <f>IF(C27=0,0,D27/C27*100)</f>
        <v>28.290739848290485</v>
      </c>
      <c r="H27" s="33">
        <f>D27-E27</f>
        <v>-9848.9889100000019</v>
      </c>
      <c r="I27" s="33">
        <f>IF(E27=0,0,D27/E27*100)</f>
        <v>33.979450679023955</v>
      </c>
      <c r="J27" s="97"/>
      <c r="K27" s="79"/>
    </row>
    <row r="28" spans="1:11" s="98" customFormat="1" ht="32.25" customHeight="1" x14ac:dyDescent="0.3">
      <c r="A28" s="80" t="s">
        <v>96</v>
      </c>
      <c r="B28" s="96" t="s">
        <v>97</v>
      </c>
      <c r="C28" s="82">
        <v>61351.964999999997</v>
      </c>
      <c r="D28" s="83">
        <v>17624.215940000002</v>
      </c>
      <c r="E28" s="82">
        <v>50664.576459999997</v>
      </c>
      <c r="F28" s="33">
        <f>D28-C28</f>
        <v>-43727.749059999995</v>
      </c>
      <c r="G28" s="33">
        <f>IF(C28=0,0,D28/C28*100)</f>
        <v>28.726408257665426</v>
      </c>
      <c r="H28" s="33">
        <f>D28-E28</f>
        <v>-33040.360519999995</v>
      </c>
      <c r="I28" s="33">
        <f>IF(E28=0,0,D28/E28*100)</f>
        <v>34.786071791036157</v>
      </c>
      <c r="J28" s="97"/>
      <c r="K28" s="79"/>
    </row>
    <row r="29" spans="1:11" s="98" customFormat="1" ht="53.25" customHeight="1" x14ac:dyDescent="0.3">
      <c r="A29" s="100" t="s">
        <v>98</v>
      </c>
      <c r="B29" s="101" t="s">
        <v>99</v>
      </c>
      <c r="C29" s="102">
        <v>79269.759999999995</v>
      </c>
      <c r="D29" s="103">
        <v>22693.292710000002</v>
      </c>
      <c r="E29" s="102">
        <v>65582.642139999996</v>
      </c>
      <c r="F29" s="77">
        <f>D29-C29</f>
        <v>-56576.467289999993</v>
      </c>
      <c r="G29" s="77">
        <f>IF(C29=0,0,D29/C29*100)</f>
        <v>28.627931647579107</v>
      </c>
      <c r="H29" s="77">
        <f>D29-E29</f>
        <v>-42889.349429999995</v>
      </c>
      <c r="I29" s="77">
        <f>IF(E29=0,0,D29/E29*100)</f>
        <v>34.602589907183642</v>
      </c>
      <c r="J29" s="97"/>
      <c r="K29" s="79"/>
    </row>
    <row r="30" spans="1:11" s="98" customFormat="1" ht="49" customHeight="1" x14ac:dyDescent="0.3">
      <c r="A30" s="104" t="s">
        <v>100</v>
      </c>
      <c r="B30" s="105">
        <v>14040000</v>
      </c>
      <c r="C30" s="106">
        <v>100593.43299999999</v>
      </c>
      <c r="D30" s="106">
        <v>145443.45711000002</v>
      </c>
      <c r="E30" s="106">
        <v>95954.14993</v>
      </c>
      <c r="F30" s="107">
        <f>D30-C30</f>
        <v>44850.024110000028</v>
      </c>
      <c r="G30" s="107">
        <f>IF(C30=0,0,D30/C30*100)</f>
        <v>144.58543939940893</v>
      </c>
      <c r="H30" s="107">
        <f>D30-E30</f>
        <v>49489.307180000018</v>
      </c>
      <c r="I30" s="107">
        <f>IF(E30=0,0,D30/E30*100)</f>
        <v>151.57599459335862</v>
      </c>
      <c r="J30" s="97"/>
      <c r="K30" s="79"/>
    </row>
    <row r="31" spans="1:11" s="98" customFormat="1" ht="68.5" customHeight="1" x14ac:dyDescent="0.3">
      <c r="A31" s="108" t="s">
        <v>101</v>
      </c>
      <c r="B31" s="81">
        <v>14040100</v>
      </c>
      <c r="C31" s="82">
        <v>18830.527999999998</v>
      </c>
      <c r="D31" s="82">
        <v>50818.937330000001</v>
      </c>
      <c r="E31" s="82">
        <v>0</v>
      </c>
      <c r="F31" s="33">
        <f>D31-C31</f>
        <v>31988.409330000002</v>
      </c>
      <c r="G31" s="33">
        <f>IF(C31=0,0,D31/C31*100)</f>
        <v>269.87526494211954</v>
      </c>
      <c r="H31" s="33">
        <f>D31-E31</f>
        <v>50818.937330000001</v>
      </c>
      <c r="I31" s="33">
        <f>IF(E31=0,0,D31/E31*100)</f>
        <v>0</v>
      </c>
      <c r="J31" s="97"/>
      <c r="K31" s="79"/>
    </row>
    <row r="32" spans="1:11" s="98" customFormat="1" ht="58.5" customHeight="1" x14ac:dyDescent="0.3">
      <c r="A32" s="109" t="s">
        <v>102</v>
      </c>
      <c r="B32" s="81">
        <v>14040200</v>
      </c>
      <c r="C32" s="82">
        <v>81762.904999999999</v>
      </c>
      <c r="D32" s="83">
        <v>94624.519780000017</v>
      </c>
      <c r="E32" s="82">
        <v>95954.14993</v>
      </c>
      <c r="F32" s="33">
        <f>D32-C32</f>
        <v>12861.614780000018</v>
      </c>
      <c r="G32" s="33">
        <f>IF(C32=0,0,D32/C32*100)</f>
        <v>115.73037892917336</v>
      </c>
      <c r="H32" s="33">
        <f>D32-E32</f>
        <v>-1329.6301499999827</v>
      </c>
      <c r="I32" s="33">
        <f>IF(E32=0,0,D32/E32*100)</f>
        <v>98.614306779883961</v>
      </c>
      <c r="J32" s="97"/>
      <c r="K32" s="79"/>
    </row>
    <row r="33" spans="1:11" s="98" customFormat="1" ht="19.5" customHeight="1" x14ac:dyDescent="0.3">
      <c r="A33" s="80" t="s">
        <v>103</v>
      </c>
      <c r="B33" s="81">
        <v>16010000</v>
      </c>
      <c r="C33" s="82">
        <v>0</v>
      </c>
      <c r="D33" s="110">
        <v>3.15E-2</v>
      </c>
      <c r="E33" s="82">
        <v>0</v>
      </c>
      <c r="F33" s="33">
        <f>D33-C33</f>
        <v>3.15E-2</v>
      </c>
      <c r="G33" s="33">
        <f>IF(C33=0,0,D33/C33*100)</f>
        <v>0</v>
      </c>
      <c r="H33" s="33">
        <f>D33-E33</f>
        <v>3.15E-2</v>
      </c>
      <c r="I33" s="33">
        <f>IF(E33=0,0,D33/E33*100)</f>
        <v>0</v>
      </c>
      <c r="J33" s="97"/>
      <c r="K33" s="79"/>
    </row>
    <row r="34" spans="1:11" s="98" customFormat="1" ht="69" customHeight="1" x14ac:dyDescent="0.3">
      <c r="A34" s="90" t="s">
        <v>104</v>
      </c>
      <c r="B34" s="91">
        <v>18000000</v>
      </c>
      <c r="C34" s="92">
        <v>857947.41800000006</v>
      </c>
      <c r="D34" s="111">
        <v>822892.65023999999</v>
      </c>
      <c r="E34" s="92">
        <v>786544.40403000009</v>
      </c>
      <c r="F34" s="93">
        <f>D34-C34</f>
        <v>-35054.767760000075</v>
      </c>
      <c r="G34" s="93">
        <f>IF(C34=0,0,D34/C34*100)</f>
        <v>95.914112330832836</v>
      </c>
      <c r="H34" s="93">
        <f>D34-E34</f>
        <v>36348.246209999896</v>
      </c>
      <c r="I34" s="93">
        <f>IF(E34=0,0,D34/E34*100)</f>
        <v>104.62125800193394</v>
      </c>
      <c r="J34" s="97"/>
      <c r="K34" s="79"/>
    </row>
    <row r="35" spans="1:11" s="98" customFormat="1" ht="20.25" customHeight="1" x14ac:dyDescent="0.3">
      <c r="A35" s="80" t="s">
        <v>105</v>
      </c>
      <c r="B35" s="81">
        <v>18010000</v>
      </c>
      <c r="C35" s="82">
        <v>393489.21300000005</v>
      </c>
      <c r="D35" s="83">
        <v>358181.13390000007</v>
      </c>
      <c r="E35" s="82">
        <v>369738.02299999999</v>
      </c>
      <c r="F35" s="33">
        <f>D35-C35</f>
        <v>-35308.079099999974</v>
      </c>
      <c r="G35" s="33">
        <f>IF(C35=0,0,D35/C35*100)</f>
        <v>91.026925787670848</v>
      </c>
      <c r="H35" s="33">
        <f>D35-E35</f>
        <v>-11556.889099999913</v>
      </c>
      <c r="I35" s="33">
        <f>IF(E35=0,0,D35/E35*100)</f>
        <v>96.874303322598792</v>
      </c>
      <c r="J35" s="97"/>
      <c r="K35" s="79"/>
    </row>
    <row r="36" spans="1:11" s="115" customFormat="1" ht="33" customHeight="1" x14ac:dyDescent="0.35">
      <c r="A36" s="112" t="s">
        <v>106</v>
      </c>
      <c r="B36" s="113" t="s">
        <v>107</v>
      </c>
      <c r="C36" s="114">
        <v>73662.546999999991</v>
      </c>
      <c r="D36" s="41">
        <v>67545.588210000002</v>
      </c>
      <c r="E36" s="114">
        <v>57482.992670000007</v>
      </c>
      <c r="F36" s="39">
        <f>D36-C36</f>
        <v>-6116.9587899999897</v>
      </c>
      <c r="G36" s="39">
        <f>IF(C36=0,0,D36/C36*100)</f>
        <v>91.69597164485775</v>
      </c>
      <c r="H36" s="39">
        <f>D36-E36</f>
        <v>10062.595539999995</v>
      </c>
      <c r="I36" s="39">
        <f>IF(E36=0,0,D36/E36*100)</f>
        <v>117.50534388104606</v>
      </c>
      <c r="J36" s="97"/>
      <c r="K36" s="79"/>
    </row>
    <row r="37" spans="1:11" s="115" customFormat="1" ht="35.25" customHeight="1" x14ac:dyDescent="0.35">
      <c r="A37" s="112" t="s">
        <v>108</v>
      </c>
      <c r="B37" s="113" t="s">
        <v>109</v>
      </c>
      <c r="C37" s="114">
        <v>319105.61600000004</v>
      </c>
      <c r="D37" s="41">
        <v>289984.36869000003</v>
      </c>
      <c r="E37" s="114">
        <v>311142.91342999996</v>
      </c>
      <c r="F37" s="39">
        <f>D37-C37</f>
        <v>-29121.247310000006</v>
      </c>
      <c r="G37" s="39">
        <f>IF(C37=0,0,D37/C37*100)</f>
        <v>90.874103792018502</v>
      </c>
      <c r="H37" s="39">
        <f>D37-E37</f>
        <v>-21158.544739999925</v>
      </c>
      <c r="I37" s="39">
        <f>IF(E37=0,0,D37/E37*100)</f>
        <v>93.19973432569914</v>
      </c>
      <c r="J37" s="97"/>
      <c r="K37" s="79"/>
    </row>
    <row r="38" spans="1:11" s="115" customFormat="1" ht="38.5" customHeight="1" x14ac:dyDescent="0.35">
      <c r="A38" s="112" t="s">
        <v>110</v>
      </c>
      <c r="B38" s="113" t="s">
        <v>111</v>
      </c>
      <c r="C38" s="114">
        <v>721.05</v>
      </c>
      <c r="D38" s="41">
        <v>651.17700000000002</v>
      </c>
      <c r="E38" s="114">
        <v>1112.1169</v>
      </c>
      <c r="F38" s="39">
        <f>D38-C38</f>
        <v>-69.872999999999934</v>
      </c>
      <c r="G38" s="39">
        <f>IF(C38=0,0,D38/C38*100)</f>
        <v>90.309548574994807</v>
      </c>
      <c r="H38" s="39">
        <f>D38-E38</f>
        <v>-460.93989999999997</v>
      </c>
      <c r="I38" s="39">
        <f>IF(E38=0,0,D38/E38*100)</f>
        <v>58.55292730467454</v>
      </c>
      <c r="J38" s="97"/>
      <c r="K38" s="79"/>
    </row>
    <row r="39" spans="1:11" s="98" customFormat="1" ht="20.25" customHeight="1" x14ac:dyDescent="0.3">
      <c r="A39" s="80" t="s">
        <v>112</v>
      </c>
      <c r="B39" s="81">
        <v>18020000</v>
      </c>
      <c r="C39" s="82">
        <v>1888.9</v>
      </c>
      <c r="D39" s="83">
        <v>1955.0567100000001</v>
      </c>
      <c r="E39" s="82">
        <v>1261.5016900000001</v>
      </c>
      <c r="F39" s="33">
        <f>D39-C39</f>
        <v>66.156709999999975</v>
      </c>
      <c r="G39" s="33">
        <f>IF(C39=0,0,D39/C39*100)</f>
        <v>103.50239345650907</v>
      </c>
      <c r="H39" s="33">
        <f>D39-E39</f>
        <v>693.55502000000001</v>
      </c>
      <c r="I39" s="33">
        <f>IF(E39=0,0,D39/E39*100)</f>
        <v>154.97852484050182</v>
      </c>
      <c r="J39" s="97"/>
      <c r="K39" s="79"/>
    </row>
    <row r="40" spans="1:11" s="98" customFormat="1" ht="17.25" customHeight="1" x14ac:dyDescent="0.3">
      <c r="A40" s="80" t="s">
        <v>113</v>
      </c>
      <c r="B40" s="81">
        <v>18030000</v>
      </c>
      <c r="C40" s="82">
        <v>795.08299999999997</v>
      </c>
      <c r="D40" s="83">
        <v>1588.9506000000001</v>
      </c>
      <c r="E40" s="82">
        <v>681.72915</v>
      </c>
      <c r="F40" s="33">
        <f>D40-C40</f>
        <v>793.86760000000015</v>
      </c>
      <c r="G40" s="33">
        <f>IF(C40=0,0,D40/C40*100)</f>
        <v>199.84713545629828</v>
      </c>
      <c r="H40" s="33">
        <f>D40-E40</f>
        <v>907.22145000000012</v>
      </c>
      <c r="I40" s="33">
        <f>IF(E40=0,0,D40/E40*100)</f>
        <v>233.07652313239063</v>
      </c>
      <c r="J40" s="97"/>
      <c r="K40" s="79"/>
    </row>
    <row r="41" spans="1:11" s="98" customFormat="1" ht="35.25" hidden="1" customHeight="1" x14ac:dyDescent="0.3">
      <c r="A41" s="80" t="s">
        <v>114</v>
      </c>
      <c r="B41" s="81">
        <v>18040000</v>
      </c>
      <c r="C41" s="82">
        <v>0</v>
      </c>
      <c r="D41" s="83">
        <v>0</v>
      </c>
      <c r="E41" s="82">
        <v>0</v>
      </c>
      <c r="F41" s="33">
        <f>D41-C41</f>
        <v>0</v>
      </c>
      <c r="G41" s="33">
        <f>IF(C41=0,0,D41/C41*100)</f>
        <v>0</v>
      </c>
      <c r="H41" s="33">
        <f>D41-E41</f>
        <v>0</v>
      </c>
      <c r="I41" s="33">
        <f>IF(E41=0,0,D41/E41*100)</f>
        <v>0</v>
      </c>
      <c r="J41" s="97"/>
      <c r="K41" s="79"/>
    </row>
    <row r="42" spans="1:11" s="98" customFormat="1" ht="21" customHeight="1" x14ac:dyDescent="0.3">
      <c r="A42" s="80" t="s">
        <v>115</v>
      </c>
      <c r="B42" s="81">
        <v>18050000</v>
      </c>
      <c r="C42" s="82">
        <v>461774.22200000001</v>
      </c>
      <c r="D42" s="83">
        <v>461167.50902999996</v>
      </c>
      <c r="E42" s="82">
        <v>414863.15019000007</v>
      </c>
      <c r="F42" s="33">
        <f>D42-C42</f>
        <v>-606.71297000005143</v>
      </c>
      <c r="G42" s="33">
        <f>IF(C42=0,0,D42/C42*100)</f>
        <v>99.86861263771452</v>
      </c>
      <c r="H42" s="33">
        <f>D42-E42</f>
        <v>46304.358839999884</v>
      </c>
      <c r="I42" s="33">
        <f>IF(E42=0,0,D42/E42*100)</f>
        <v>111.16135738225805</v>
      </c>
      <c r="J42" s="97"/>
      <c r="K42" s="79"/>
    </row>
    <row r="43" spans="1:11" s="98" customFormat="1" ht="27" hidden="1" customHeight="1" x14ac:dyDescent="0.3">
      <c r="A43" s="108" t="s">
        <v>116</v>
      </c>
      <c r="B43" s="81">
        <v>19090100</v>
      </c>
      <c r="C43" s="82">
        <v>0</v>
      </c>
      <c r="D43" s="83">
        <v>0</v>
      </c>
      <c r="E43" s="82">
        <v>0</v>
      </c>
      <c r="F43" s="33">
        <f>D43-C43</f>
        <v>0</v>
      </c>
      <c r="G43" s="33">
        <f>IF(C43=0,0,D43/C43*100)</f>
        <v>0</v>
      </c>
      <c r="H43" s="33">
        <f>D43-E43</f>
        <v>0</v>
      </c>
      <c r="I43" s="33">
        <f>IF(E43=0,0,D43/E43*100)</f>
        <v>0</v>
      </c>
      <c r="J43" s="97"/>
      <c r="K43" s="79"/>
    </row>
    <row r="44" spans="1:11" s="98" customFormat="1" ht="20.25" customHeight="1" x14ac:dyDescent="0.3">
      <c r="A44" s="80" t="s">
        <v>117</v>
      </c>
      <c r="B44" s="81">
        <v>19090500</v>
      </c>
      <c r="C44" s="82">
        <v>0</v>
      </c>
      <c r="D44" s="110">
        <v>-3.5000000000000003E-2</v>
      </c>
      <c r="E44" s="82">
        <v>5.4399999999999997E-2</v>
      </c>
      <c r="F44" s="33">
        <f>D44-C44</f>
        <v>-3.5000000000000003E-2</v>
      </c>
      <c r="G44" s="33">
        <f>IF(C44=0,0,D44/C44*100)</f>
        <v>0</v>
      </c>
      <c r="H44" s="33">
        <f>D44-E44</f>
        <v>-8.9400000000000007E-2</v>
      </c>
      <c r="I44" s="33">
        <f>IF(E44=0,0,D44/E44*100)</f>
        <v>-64.338235294117652</v>
      </c>
      <c r="J44" s="97"/>
      <c r="K44" s="79"/>
    </row>
    <row r="45" spans="1:11" s="99" customFormat="1" ht="20.25" customHeight="1" x14ac:dyDescent="0.3">
      <c r="A45" s="74" t="s">
        <v>118</v>
      </c>
      <c r="B45" s="75">
        <v>20000000</v>
      </c>
      <c r="C45" s="76">
        <v>117453.948</v>
      </c>
      <c r="D45" s="76">
        <v>139396.83394000001</v>
      </c>
      <c r="E45" s="76">
        <v>125263.33281999998</v>
      </c>
      <c r="F45" s="116">
        <f>D45-C45</f>
        <v>21942.885940000007</v>
      </c>
      <c r="G45" s="116">
        <f>IF(C45=0,0,D45/C45*100)</f>
        <v>118.68211866322281</v>
      </c>
      <c r="H45" s="116">
        <f>D45-E45</f>
        <v>14133.50112000003</v>
      </c>
      <c r="I45" s="116">
        <f>IF(E45=0,0,D45/E45*100)</f>
        <v>111.28303135627844</v>
      </c>
      <c r="J45" s="97"/>
      <c r="K45" s="79"/>
    </row>
    <row r="46" spans="1:11" ht="53.25" customHeight="1" x14ac:dyDescent="0.3">
      <c r="A46" s="52" t="s">
        <v>119</v>
      </c>
      <c r="B46" s="81">
        <v>21010300</v>
      </c>
      <c r="C46" s="82">
        <v>2161.7359999999999</v>
      </c>
      <c r="D46" s="83">
        <v>3080.5255999999999</v>
      </c>
      <c r="E46" s="82">
        <v>2378.6932800000004</v>
      </c>
      <c r="F46" s="33">
        <f>D46-C46</f>
        <v>918.78960000000006</v>
      </c>
      <c r="G46" s="33">
        <f>IF(C46=0,0,D46/C46*100)</f>
        <v>142.5023962222954</v>
      </c>
      <c r="H46" s="33">
        <f>D46-E46</f>
        <v>701.83231999999953</v>
      </c>
      <c r="I46" s="33">
        <f>IF(E46=0,0,D46/E46*100)</f>
        <v>129.50495239974779</v>
      </c>
      <c r="J46" s="97"/>
      <c r="K46" s="79"/>
    </row>
    <row r="47" spans="1:11" ht="33" customHeight="1" x14ac:dyDescent="0.3">
      <c r="A47" s="52" t="s">
        <v>120</v>
      </c>
      <c r="B47" s="81">
        <v>21050000</v>
      </c>
      <c r="C47" s="82">
        <v>7853.1</v>
      </c>
      <c r="D47" s="83">
        <v>2019.38652</v>
      </c>
      <c r="E47" s="82">
        <v>17292.242539999999</v>
      </c>
      <c r="F47" s="33">
        <f>D47-C47</f>
        <v>-5833.7134800000003</v>
      </c>
      <c r="G47" s="33">
        <f>IF(C47=0,0,D47/C47*100)</f>
        <v>25.714514268250753</v>
      </c>
      <c r="H47" s="33">
        <f>D47-E47</f>
        <v>-15272.856019999999</v>
      </c>
      <c r="I47" s="33">
        <f>IF(E47=0,0,D47/E47*100)</f>
        <v>11.677990956515927</v>
      </c>
      <c r="J47" s="97"/>
      <c r="K47" s="79"/>
    </row>
    <row r="48" spans="1:11" ht="18" customHeight="1" x14ac:dyDescent="0.3">
      <c r="A48" s="80" t="s">
        <v>121</v>
      </c>
      <c r="B48" s="81">
        <v>21080500</v>
      </c>
      <c r="C48" s="82">
        <v>7.35</v>
      </c>
      <c r="D48" s="83">
        <v>24.96163</v>
      </c>
      <c r="E48" s="82">
        <v>434.36141999999995</v>
      </c>
      <c r="F48" s="33">
        <f>D48-C48</f>
        <v>17.611629999999998</v>
      </c>
      <c r="G48" s="33">
        <f>IF(C48=0,0,D48/C48*100)</f>
        <v>339.61401360544221</v>
      </c>
      <c r="H48" s="33">
        <f>D48-E48</f>
        <v>-409.39978999999994</v>
      </c>
      <c r="I48" s="33">
        <f>IF(E48=0,0,D48/E48*100)</f>
        <v>5.7467419643300737</v>
      </c>
      <c r="J48" s="97"/>
      <c r="K48" s="79"/>
    </row>
    <row r="49" spans="1:11" ht="32.5" customHeight="1" x14ac:dyDescent="0.3">
      <c r="A49" s="80" t="s">
        <v>122</v>
      </c>
      <c r="B49" s="81">
        <v>21080600</v>
      </c>
      <c r="C49" s="82">
        <v>0</v>
      </c>
      <c r="D49" s="83">
        <v>0</v>
      </c>
      <c r="E49" s="82">
        <v>0</v>
      </c>
      <c r="F49" s="33">
        <f>D49-C49</f>
        <v>0</v>
      </c>
      <c r="G49" s="33">
        <f>IF(C49=0,0,D49/C49*100)</f>
        <v>0</v>
      </c>
      <c r="H49" s="33">
        <f>D49-E49</f>
        <v>0</v>
      </c>
      <c r="I49" s="33">
        <f>IF(E49=0,0,D49/E49*100)</f>
        <v>0</v>
      </c>
      <c r="J49" s="97"/>
      <c r="K49" s="79"/>
    </row>
    <row r="50" spans="1:11" ht="78" customHeight="1" x14ac:dyDescent="0.3">
      <c r="A50" s="80" t="s">
        <v>123</v>
      </c>
      <c r="B50" s="81">
        <v>21080900</v>
      </c>
      <c r="C50" s="82">
        <v>0</v>
      </c>
      <c r="D50" s="83">
        <v>73.132459999999995</v>
      </c>
      <c r="E50" s="82">
        <v>111.21939999999999</v>
      </c>
      <c r="F50" s="33">
        <f>D50-C50</f>
        <v>73.132459999999995</v>
      </c>
      <c r="G50" s="33">
        <f>IF(C50=0,0,D50/C50*100)</f>
        <v>0</v>
      </c>
      <c r="H50" s="33">
        <f>D50-E50</f>
        <v>-38.086939999999998</v>
      </c>
      <c r="I50" s="33">
        <f>IF(E50=0,0,D50/E50*100)</f>
        <v>65.755129051226675</v>
      </c>
      <c r="J50" s="97"/>
      <c r="K50" s="79"/>
    </row>
    <row r="51" spans="1:11" ht="19.5" customHeight="1" x14ac:dyDescent="0.3">
      <c r="A51" s="80" t="s">
        <v>124</v>
      </c>
      <c r="B51" s="81">
        <v>21081100</v>
      </c>
      <c r="C51" s="82">
        <v>6604.2709999999997</v>
      </c>
      <c r="D51" s="83">
        <v>8490.3308699999998</v>
      </c>
      <c r="E51" s="82">
        <v>5275.5666599999995</v>
      </c>
      <c r="F51" s="33">
        <f>D51-C51</f>
        <v>1886.05987</v>
      </c>
      <c r="G51" s="33">
        <f>IF(C51=0,0,D51/C51*100)</f>
        <v>128.55818409026523</v>
      </c>
      <c r="H51" s="33">
        <f>D51-E51</f>
        <v>3214.7642100000003</v>
      </c>
      <c r="I51" s="33">
        <f>IF(E51=0,0,D51/E51*100)</f>
        <v>160.93685128414245</v>
      </c>
      <c r="J51" s="97"/>
      <c r="K51" s="79"/>
    </row>
    <row r="52" spans="1:11" ht="51" customHeight="1" x14ac:dyDescent="0.3">
      <c r="A52" s="80" t="s">
        <v>125</v>
      </c>
      <c r="B52" s="81">
        <v>21081500</v>
      </c>
      <c r="C52" s="82">
        <v>1816</v>
      </c>
      <c r="D52" s="83">
        <v>2345.9967599999995</v>
      </c>
      <c r="E52" s="82">
        <v>3421.8569700000003</v>
      </c>
      <c r="F52" s="33">
        <f>D52-C52</f>
        <v>529.99675999999954</v>
      </c>
      <c r="G52" s="33">
        <f>IF(C52=0,0,D52/C52*100)</f>
        <v>129.18484361233479</v>
      </c>
      <c r="H52" s="33">
        <f>D52-E52</f>
        <v>-1075.8602100000007</v>
      </c>
      <c r="I52" s="33">
        <f>IF(E52=0,0,D52/E52*100)</f>
        <v>68.559170665745256</v>
      </c>
      <c r="J52" s="97"/>
      <c r="K52" s="79"/>
    </row>
    <row r="53" spans="1:11" ht="20.25" customHeight="1" x14ac:dyDescent="0.3">
      <c r="A53" s="80" t="s">
        <v>126</v>
      </c>
      <c r="B53" s="81">
        <v>21081700</v>
      </c>
      <c r="C53" s="82">
        <v>164.9</v>
      </c>
      <c r="D53" s="83">
        <v>146.27367000000001</v>
      </c>
      <c r="E53" s="82">
        <v>139.64937</v>
      </c>
      <c r="F53" s="33">
        <f>D53-C53</f>
        <v>-18.626329999999996</v>
      </c>
      <c r="G53" s="33">
        <f>IF(C53=0,0,D53/C53*100)</f>
        <v>88.70446937537902</v>
      </c>
      <c r="H53" s="33">
        <f>D53-E53</f>
        <v>6.6243000000000052</v>
      </c>
      <c r="I53" s="33">
        <f>IF(E53=0,0,D53/E53*100)</f>
        <v>104.74352301052272</v>
      </c>
      <c r="J53" s="97"/>
      <c r="K53" s="79"/>
    </row>
    <row r="54" spans="1:11" ht="54" customHeight="1" x14ac:dyDescent="0.3">
      <c r="A54" s="108" t="s">
        <v>127</v>
      </c>
      <c r="B54" s="81">
        <v>21082400</v>
      </c>
      <c r="C54" s="82">
        <v>66.95</v>
      </c>
      <c r="D54" s="83">
        <v>408.72097999999994</v>
      </c>
      <c r="E54" s="82">
        <v>128.74999000000003</v>
      </c>
      <c r="F54" s="33">
        <f>D54-C54</f>
        <v>341.77097999999995</v>
      </c>
      <c r="G54" s="33">
        <f>IF(C54=0,0,D54/C54*100)</f>
        <v>610.48690067214329</v>
      </c>
      <c r="H54" s="33">
        <f>D54-E54</f>
        <v>279.97098999999992</v>
      </c>
      <c r="I54" s="33">
        <f>IF(E54=0,0,D54/E54*100)</f>
        <v>317.45321300607469</v>
      </c>
      <c r="J54" s="97"/>
      <c r="K54" s="79"/>
    </row>
    <row r="55" spans="1:11" ht="19.5" customHeight="1" x14ac:dyDescent="0.3">
      <c r="A55" s="117" t="s">
        <v>128</v>
      </c>
      <c r="B55" s="91">
        <v>22010000</v>
      </c>
      <c r="C55" s="92">
        <v>61585.254000000001</v>
      </c>
      <c r="D55" s="111">
        <v>69488.639209999994</v>
      </c>
      <c r="E55" s="92">
        <v>58663.565919999986</v>
      </c>
      <c r="F55" s="93">
        <f>D55-C55</f>
        <v>7903.3852099999931</v>
      </c>
      <c r="G55" s="93">
        <f>IF(C55=0,0,D55/C55*100)</f>
        <v>112.83324285712939</v>
      </c>
      <c r="H55" s="93">
        <f>D55-E55</f>
        <v>10825.073290000008</v>
      </c>
      <c r="I55" s="93">
        <f>IF(E55=0,0,D55/E55*100)</f>
        <v>118.45280476942411</v>
      </c>
      <c r="J55" s="97"/>
      <c r="K55" s="79"/>
    </row>
    <row r="56" spans="1:11" ht="53.25" customHeight="1" x14ac:dyDescent="0.3">
      <c r="A56" s="80" t="s">
        <v>129</v>
      </c>
      <c r="B56" s="81">
        <v>22010200</v>
      </c>
      <c r="C56" s="82">
        <v>100</v>
      </c>
      <c r="D56" s="83">
        <v>180.01304999999999</v>
      </c>
      <c r="E56" s="82">
        <v>52.666499999999999</v>
      </c>
      <c r="F56" s="33">
        <f>D56-C56</f>
        <v>80.013049999999993</v>
      </c>
      <c r="G56" s="33">
        <f>IF(C56=0,0,D56/C56*100)</f>
        <v>180.01304999999999</v>
      </c>
      <c r="H56" s="33">
        <f>D56-E56</f>
        <v>127.34654999999999</v>
      </c>
      <c r="I56" s="33">
        <f>IF(E56=0,0,D56/E56*100)</f>
        <v>341.79801201902535</v>
      </c>
      <c r="J56" s="97"/>
      <c r="K56" s="79"/>
    </row>
    <row r="57" spans="1:11" ht="50.25" customHeight="1" x14ac:dyDescent="0.3">
      <c r="A57" s="80" t="s">
        <v>130</v>
      </c>
      <c r="B57" s="81">
        <v>22010300</v>
      </c>
      <c r="C57" s="82">
        <v>801.803</v>
      </c>
      <c r="D57" s="83">
        <v>661.89810000000011</v>
      </c>
      <c r="E57" s="82">
        <v>1067.35708</v>
      </c>
      <c r="F57" s="33">
        <f>D57-C57</f>
        <v>-139.90489999999988</v>
      </c>
      <c r="G57" s="33">
        <f>IF(C57=0,0,D57/C57*100)</f>
        <v>82.551212704367543</v>
      </c>
      <c r="H57" s="33">
        <f>D57-E57</f>
        <v>-405.45897999999988</v>
      </c>
      <c r="I57" s="33">
        <f>IF(E57=0,0,D57/E57*100)</f>
        <v>62.01280830966148</v>
      </c>
      <c r="J57" s="97"/>
      <c r="K57" s="79"/>
    </row>
    <row r="58" spans="1:11" ht="64.5" customHeight="1" x14ac:dyDescent="0.3">
      <c r="A58" s="109" t="s">
        <v>131</v>
      </c>
      <c r="B58" s="81">
        <v>22010500</v>
      </c>
      <c r="C58" s="82">
        <v>0</v>
      </c>
      <c r="D58" s="83">
        <v>8.58</v>
      </c>
      <c r="E58" s="82">
        <v>7.8</v>
      </c>
      <c r="F58" s="33">
        <f>D58-C58</f>
        <v>8.58</v>
      </c>
      <c r="G58" s="33">
        <f>IF(C58=0,0,D58/C58*100)</f>
        <v>0</v>
      </c>
      <c r="H58" s="33">
        <f>D58-E58</f>
        <v>0.78000000000000025</v>
      </c>
      <c r="I58" s="33">
        <f>IF(E58=0,0,D58/E58*100)</f>
        <v>110.00000000000001</v>
      </c>
      <c r="J58" s="97"/>
      <c r="K58" s="79"/>
    </row>
    <row r="59" spans="1:11" ht="61" customHeight="1" x14ac:dyDescent="0.3">
      <c r="A59" s="80" t="s">
        <v>132</v>
      </c>
      <c r="B59" s="81">
        <v>22010600</v>
      </c>
      <c r="C59" s="82">
        <v>500</v>
      </c>
      <c r="D59" s="83">
        <v>500</v>
      </c>
      <c r="E59" s="82">
        <v>500</v>
      </c>
      <c r="F59" s="33">
        <f>D59-C59</f>
        <v>0</v>
      </c>
      <c r="G59" s="33">
        <f>IF(C59=0,0,D59/C59*100)</f>
        <v>100</v>
      </c>
      <c r="H59" s="33">
        <f>D59-E59</f>
        <v>0</v>
      </c>
      <c r="I59" s="33">
        <f>IF(E59=0,0,D59/E59*100)</f>
        <v>100</v>
      </c>
      <c r="J59" s="97"/>
      <c r="K59" s="79"/>
    </row>
    <row r="60" spans="1:11" ht="51" customHeight="1" x14ac:dyDescent="0.3">
      <c r="A60" s="80" t="s">
        <v>133</v>
      </c>
      <c r="B60" s="81">
        <v>22010900</v>
      </c>
      <c r="C60" s="82">
        <v>0</v>
      </c>
      <c r="D60" s="83">
        <v>5.9544700000000006</v>
      </c>
      <c r="E60" s="82">
        <v>6.3163999999999998</v>
      </c>
      <c r="F60" s="33">
        <f>D60-C60</f>
        <v>5.9544700000000006</v>
      </c>
      <c r="G60" s="33">
        <f>IF(C60=0,0,D60/C60*100)</f>
        <v>0</v>
      </c>
      <c r="H60" s="33">
        <f>D60-E60</f>
        <v>-0.3619299999999992</v>
      </c>
      <c r="I60" s="33">
        <f>IF(E60=0,0,D60/E60*100)</f>
        <v>94.269995567095194</v>
      </c>
      <c r="J60" s="97"/>
      <c r="K60" s="79"/>
    </row>
    <row r="61" spans="1:11" ht="51.75" customHeight="1" x14ac:dyDescent="0.3">
      <c r="A61" s="80" t="s">
        <v>134</v>
      </c>
      <c r="B61" s="81">
        <v>22011000</v>
      </c>
      <c r="C61" s="82">
        <v>1064</v>
      </c>
      <c r="D61" s="83">
        <v>1509.4</v>
      </c>
      <c r="E61" s="82">
        <v>1569.12</v>
      </c>
      <c r="F61" s="33">
        <f>D61-C61</f>
        <v>445.40000000000009</v>
      </c>
      <c r="G61" s="33">
        <f>IF(C61=0,0,D61/C61*100)</f>
        <v>141.8609022556391</v>
      </c>
      <c r="H61" s="33">
        <f>D61-E61</f>
        <v>-59.7199999999998</v>
      </c>
      <c r="I61" s="33">
        <f>IF(E61=0,0,D61/E61*100)</f>
        <v>96.194045069848073</v>
      </c>
      <c r="J61" s="97"/>
      <c r="K61" s="79"/>
    </row>
    <row r="62" spans="1:11" ht="52.5" customHeight="1" x14ac:dyDescent="0.3">
      <c r="A62" s="80" t="s">
        <v>135</v>
      </c>
      <c r="B62" s="81">
        <v>22011100</v>
      </c>
      <c r="C62" s="82">
        <v>9480</v>
      </c>
      <c r="D62" s="83">
        <v>9713.4524499999989</v>
      </c>
      <c r="E62" s="82">
        <v>9784.5579499999985</v>
      </c>
      <c r="F62" s="33">
        <f>D62-C62</f>
        <v>233.45244999999886</v>
      </c>
      <c r="G62" s="33">
        <f>IF(C62=0,0,D62/C62*100)</f>
        <v>102.46257858649787</v>
      </c>
      <c r="H62" s="33">
        <f>D62-E62</f>
        <v>-71.105499999999665</v>
      </c>
      <c r="I62" s="33">
        <f>IF(E62=0,0,D62/E62*100)</f>
        <v>99.27328858019591</v>
      </c>
      <c r="J62" s="97"/>
      <c r="K62" s="79"/>
    </row>
    <row r="63" spans="1:11" ht="32.25" customHeight="1" x14ac:dyDescent="0.3">
      <c r="A63" s="80" t="s">
        <v>136</v>
      </c>
      <c r="B63" s="81">
        <v>22011800</v>
      </c>
      <c r="C63" s="82">
        <v>315</v>
      </c>
      <c r="D63" s="83">
        <v>963.40800000000002</v>
      </c>
      <c r="E63" s="82">
        <v>285.29399999999998</v>
      </c>
      <c r="F63" s="33">
        <f>D63-C63</f>
        <v>648.40800000000002</v>
      </c>
      <c r="G63" s="33">
        <f>IF(C63=0,0,D63/C63*100)</f>
        <v>305.84380952380957</v>
      </c>
      <c r="H63" s="33">
        <f>D63-E63</f>
        <v>678.11400000000003</v>
      </c>
      <c r="I63" s="33">
        <f>IF(E63=0,0,D63/E63*100)</f>
        <v>337.68954131527477</v>
      </c>
      <c r="J63" s="97"/>
      <c r="K63" s="79"/>
    </row>
    <row r="64" spans="1:11" ht="17.25" customHeight="1" x14ac:dyDescent="0.3">
      <c r="A64" s="80" t="s">
        <v>137</v>
      </c>
      <c r="B64" s="81">
        <v>22012500</v>
      </c>
      <c r="C64" s="82">
        <v>42321.986000000004</v>
      </c>
      <c r="D64" s="83">
        <v>50106.137759999998</v>
      </c>
      <c r="E64" s="82">
        <v>37526.204149999998</v>
      </c>
      <c r="F64" s="33">
        <f>D64-C64</f>
        <v>7784.1517599999934</v>
      </c>
      <c r="G64" s="33">
        <f>IF(C64=0,0,D64/C64*100)</f>
        <v>118.39269017290444</v>
      </c>
      <c r="H64" s="33">
        <f>D64-E64</f>
        <v>12579.93361</v>
      </c>
      <c r="I64" s="33">
        <f>IF(E64=0,0,D64/E64*100)</f>
        <v>133.52306446907181</v>
      </c>
      <c r="J64" s="97"/>
      <c r="K64" s="79"/>
    </row>
    <row r="65" spans="1:11" ht="30" customHeight="1" x14ac:dyDescent="0.3">
      <c r="A65" s="80" t="s">
        <v>138</v>
      </c>
      <c r="B65" s="81">
        <v>22012600</v>
      </c>
      <c r="C65" s="82">
        <v>6163.9649999999992</v>
      </c>
      <c r="D65" s="83">
        <v>4677.9670799999994</v>
      </c>
      <c r="E65" s="82">
        <v>6946.5978399999985</v>
      </c>
      <c r="F65" s="33">
        <f>D65-C65</f>
        <v>-1485.9979199999998</v>
      </c>
      <c r="G65" s="33">
        <f>IF(C65=0,0,D65/C65*100)</f>
        <v>75.892174598655245</v>
      </c>
      <c r="H65" s="33">
        <f>D65-E65</f>
        <v>-2268.6307599999991</v>
      </c>
      <c r="I65" s="33">
        <f>IF(E65=0,0,D65/E65*100)</f>
        <v>67.341843989632778</v>
      </c>
      <c r="J65" s="97"/>
      <c r="K65" s="79"/>
    </row>
    <row r="66" spans="1:11" ht="70.5" customHeight="1" x14ac:dyDescent="0.3">
      <c r="A66" s="108" t="s">
        <v>139</v>
      </c>
      <c r="B66" s="81">
        <v>22012900</v>
      </c>
      <c r="C66" s="82">
        <v>40.5</v>
      </c>
      <c r="D66" s="83">
        <v>36.392220000000002</v>
      </c>
      <c r="E66" s="82">
        <v>92.811999999999998</v>
      </c>
      <c r="F66" s="33">
        <f>D66-C66</f>
        <v>-4.1077799999999982</v>
      </c>
      <c r="G66" s="33">
        <f>IF(C66=0,0,D66/C66*100)</f>
        <v>89.85733333333333</v>
      </c>
      <c r="H66" s="33">
        <f>D66-E66</f>
        <v>-56.419779999999996</v>
      </c>
      <c r="I66" s="33">
        <f>IF(E66=0,0,D66/E66*100)</f>
        <v>39.210683963280616</v>
      </c>
      <c r="J66" s="97"/>
      <c r="K66" s="79"/>
    </row>
    <row r="67" spans="1:11" ht="33.75" hidden="1" customHeight="1" x14ac:dyDescent="0.3">
      <c r="A67" s="80" t="s">
        <v>140</v>
      </c>
      <c r="B67" s="81">
        <v>22013100</v>
      </c>
      <c r="C67" s="82">
        <v>0</v>
      </c>
      <c r="D67" s="83">
        <v>0</v>
      </c>
      <c r="E67" s="82">
        <v>0</v>
      </c>
      <c r="F67" s="33">
        <f>D67-C67</f>
        <v>0</v>
      </c>
      <c r="G67" s="33">
        <f>IF(C67=0,0,D67/C67*100)</f>
        <v>0</v>
      </c>
      <c r="H67" s="33">
        <f>D67-E67</f>
        <v>0</v>
      </c>
      <c r="I67" s="33">
        <f>IF(E67=0,0,D67/E67*100)</f>
        <v>0</v>
      </c>
      <c r="J67" s="97"/>
      <c r="K67" s="79"/>
    </row>
    <row r="68" spans="1:11" ht="20.5" customHeight="1" x14ac:dyDescent="0.3">
      <c r="A68" s="80" t="s">
        <v>141</v>
      </c>
      <c r="B68" s="81">
        <v>22013200</v>
      </c>
      <c r="C68" s="82">
        <v>180</v>
      </c>
      <c r="D68" s="83">
        <v>470.78</v>
      </c>
      <c r="E68" s="82">
        <v>195</v>
      </c>
      <c r="F68" s="33">
        <f>D68-C68</f>
        <v>290.77999999999997</v>
      </c>
      <c r="G68" s="33">
        <f>IF(C68=0,0,D68/C68*100)</f>
        <v>261.54444444444442</v>
      </c>
      <c r="H68" s="33">
        <f>D68-E68</f>
        <v>275.77999999999997</v>
      </c>
      <c r="I68" s="33">
        <f>IF(E68=0,0,D68/E68*100)</f>
        <v>241.42564102564103</v>
      </c>
      <c r="J68" s="97"/>
      <c r="K68" s="79"/>
    </row>
    <row r="69" spans="1:11" ht="20.5" customHeight="1" x14ac:dyDescent="0.3">
      <c r="A69" s="80" t="s">
        <v>142</v>
      </c>
      <c r="B69" s="81">
        <v>22013300</v>
      </c>
      <c r="C69" s="82">
        <v>390</v>
      </c>
      <c r="D69" s="83">
        <v>376.34</v>
      </c>
      <c r="E69" s="82">
        <v>394.78</v>
      </c>
      <c r="F69" s="33">
        <f>D69-C69</f>
        <v>-13.660000000000025</v>
      </c>
      <c r="G69" s="33">
        <f>IF(C69=0,0,D69/C69*100)</f>
        <v>96.497435897435892</v>
      </c>
      <c r="H69" s="33">
        <f>D69-E69</f>
        <v>-18.439999999999998</v>
      </c>
      <c r="I69" s="33">
        <f>IF(E69=0,0,D69/E69*100)</f>
        <v>95.329044024519987</v>
      </c>
      <c r="J69" s="97"/>
      <c r="K69" s="79"/>
    </row>
    <row r="70" spans="1:11" ht="17.149999999999999" customHeight="1" x14ac:dyDescent="0.3">
      <c r="A70" s="80" t="s">
        <v>143</v>
      </c>
      <c r="B70" s="81">
        <v>22013400</v>
      </c>
      <c r="C70" s="82">
        <v>228</v>
      </c>
      <c r="D70" s="83">
        <v>278.31608</v>
      </c>
      <c r="E70" s="82">
        <v>235.06</v>
      </c>
      <c r="F70" s="33">
        <f>D70-C70</f>
        <v>50.316079999999999</v>
      </c>
      <c r="G70" s="33">
        <f>IF(C70=0,0,D70/C70*100)</f>
        <v>122.06845614035086</v>
      </c>
      <c r="H70" s="33">
        <f>D70-E70</f>
        <v>43.256079999999997</v>
      </c>
      <c r="I70" s="33">
        <f>IF(E70=0,0,D70/E70*100)</f>
        <v>118.40214413341275</v>
      </c>
      <c r="J70" s="97"/>
      <c r="K70" s="79"/>
    </row>
    <row r="71" spans="1:11" ht="46.5" customHeight="1" x14ac:dyDescent="0.3">
      <c r="A71" s="118" t="s">
        <v>144</v>
      </c>
      <c r="B71" s="81">
        <v>22080400</v>
      </c>
      <c r="C71" s="82">
        <v>34753.074000000001</v>
      </c>
      <c r="D71" s="83">
        <v>42849.08382</v>
      </c>
      <c r="E71" s="82">
        <v>31949.682979999998</v>
      </c>
      <c r="F71" s="33">
        <f>D71-C71</f>
        <v>8096.0098199999993</v>
      </c>
      <c r="G71" s="33">
        <f>IF(C71=0,0,D71/C71*100)</f>
        <v>123.29580922827144</v>
      </c>
      <c r="H71" s="33">
        <f>D71-E71</f>
        <v>10899.400840000002</v>
      </c>
      <c r="I71" s="33">
        <f>IF(E71=0,0,D71/E71*100)</f>
        <v>134.11426913632556</v>
      </c>
      <c r="J71" s="97"/>
      <c r="K71" s="79"/>
    </row>
    <row r="72" spans="1:11" ht="18.75" customHeight="1" x14ac:dyDescent="0.3">
      <c r="A72" s="80" t="s">
        <v>145</v>
      </c>
      <c r="B72" s="81">
        <v>22090000</v>
      </c>
      <c r="C72" s="82">
        <v>596.91200000000003</v>
      </c>
      <c r="D72" s="83">
        <v>572.31529000000012</v>
      </c>
      <c r="E72" s="82">
        <v>775.00363999999979</v>
      </c>
      <c r="F72" s="33">
        <f>D72-C72</f>
        <v>-24.596709999999916</v>
      </c>
      <c r="G72" s="33">
        <f>IF(C72=0,0,D72/C72*100)</f>
        <v>95.879340673332095</v>
      </c>
      <c r="H72" s="33">
        <f>D72-E72</f>
        <v>-202.68834999999967</v>
      </c>
      <c r="I72" s="33">
        <f>IF(E72=0,0,D72/E72*100)</f>
        <v>73.846787351863313</v>
      </c>
      <c r="J72" s="97"/>
      <c r="K72" s="79"/>
    </row>
    <row r="73" spans="1:11" ht="53.5" customHeight="1" x14ac:dyDescent="0.3">
      <c r="A73" s="80" t="s">
        <v>146</v>
      </c>
      <c r="B73" s="81">
        <v>22130000</v>
      </c>
      <c r="C73" s="82">
        <v>37.15</v>
      </c>
      <c r="D73" s="83">
        <v>47.245420000000003</v>
      </c>
      <c r="E73" s="82">
        <v>89.313530000000014</v>
      </c>
      <c r="F73" s="33">
        <f>D73-C73</f>
        <v>10.095420000000004</v>
      </c>
      <c r="G73" s="33">
        <f>IF(C73=0,0,D73/C73*100)</f>
        <v>127.17475100942129</v>
      </c>
      <c r="H73" s="33">
        <f>D73-E73</f>
        <v>-42.068110000000011</v>
      </c>
      <c r="I73" s="33">
        <f>IF(E73=0,0,D73/E73*100)</f>
        <v>52.898390646971407</v>
      </c>
      <c r="J73" s="97"/>
      <c r="K73" s="79"/>
    </row>
    <row r="74" spans="1:11" ht="15.5" x14ac:dyDescent="0.3">
      <c r="A74" s="118" t="s">
        <v>121</v>
      </c>
      <c r="B74" s="81">
        <v>24060300</v>
      </c>
      <c r="C74" s="82">
        <v>1764.5010000000002</v>
      </c>
      <c r="D74" s="83">
        <v>3962.1810799999994</v>
      </c>
      <c r="E74" s="82">
        <v>2605.6852800000001</v>
      </c>
      <c r="F74" s="33">
        <f>D74-C74</f>
        <v>2197.6800799999992</v>
      </c>
      <c r="G74" s="33">
        <f>IF(C74=0,0,D74/C74*100)</f>
        <v>224.54966474941068</v>
      </c>
      <c r="H74" s="33">
        <f>D74-E74</f>
        <v>1356.4957999999992</v>
      </c>
      <c r="I74" s="33">
        <f>IF(E74=0,0,D74/E74*100)</f>
        <v>152.05908059625679</v>
      </c>
      <c r="J74" s="97"/>
      <c r="K74" s="79"/>
    </row>
    <row r="75" spans="1:11" ht="18.75" customHeight="1" x14ac:dyDescent="0.3">
      <c r="A75" s="118" t="s">
        <v>147</v>
      </c>
      <c r="B75" s="81">
        <v>24060600</v>
      </c>
      <c r="C75" s="82">
        <v>0</v>
      </c>
      <c r="D75" s="83">
        <v>0</v>
      </c>
      <c r="E75" s="82">
        <v>0</v>
      </c>
      <c r="F75" s="33">
        <f>D75-C75</f>
        <v>0</v>
      </c>
      <c r="G75" s="33">
        <f>IF(C75=0,0,D75/C75*100)</f>
        <v>0</v>
      </c>
      <c r="H75" s="33">
        <f>D75-E75</f>
        <v>0</v>
      </c>
      <c r="I75" s="33">
        <f>IF(E75=0,0,D75/E75*100)</f>
        <v>0</v>
      </c>
      <c r="J75" s="97"/>
      <c r="K75" s="79"/>
    </row>
    <row r="76" spans="1:11" ht="61.5" customHeight="1" x14ac:dyDescent="0.3">
      <c r="A76" s="118" t="s">
        <v>148</v>
      </c>
      <c r="B76" s="81">
        <v>24061900</v>
      </c>
      <c r="C76" s="82">
        <v>0</v>
      </c>
      <c r="D76" s="83">
        <v>0</v>
      </c>
      <c r="E76" s="82">
        <v>100.45</v>
      </c>
      <c r="F76" s="33">
        <f>D76-C76</f>
        <v>0</v>
      </c>
      <c r="G76" s="33">
        <f>IF(C76=0,0,D76/C76*100)</f>
        <v>0</v>
      </c>
      <c r="H76" s="33">
        <f>D76-E76</f>
        <v>-100.45</v>
      </c>
      <c r="I76" s="33">
        <f>IF(E76=0,0,D76/E76*100)</f>
        <v>0</v>
      </c>
      <c r="J76" s="97"/>
      <c r="K76" s="79"/>
    </row>
    <row r="77" spans="1:11" ht="69" customHeight="1" x14ac:dyDescent="0.3">
      <c r="A77" s="118" t="s">
        <v>149</v>
      </c>
      <c r="B77" s="81">
        <v>24062000</v>
      </c>
      <c r="C77" s="82">
        <v>15.4</v>
      </c>
      <c r="D77" s="83">
        <v>0</v>
      </c>
      <c r="E77" s="82">
        <v>86.7</v>
      </c>
      <c r="F77" s="33">
        <f>D77-C77</f>
        <v>-15.4</v>
      </c>
      <c r="G77" s="33">
        <f>IF(C77=0,0,D77/C77*100)</f>
        <v>0</v>
      </c>
      <c r="H77" s="33">
        <f>D77-E77</f>
        <v>-86.7</v>
      </c>
      <c r="I77" s="33">
        <f>IF(E77=0,0,D77/E77*100)</f>
        <v>0</v>
      </c>
      <c r="J77" s="97"/>
      <c r="K77" s="79"/>
    </row>
    <row r="78" spans="1:11" ht="105.75" customHeight="1" x14ac:dyDescent="0.3">
      <c r="A78" s="119" t="s">
        <v>150</v>
      </c>
      <c r="B78" s="81">
        <v>24062200</v>
      </c>
      <c r="C78" s="82">
        <v>27.35</v>
      </c>
      <c r="D78" s="83">
        <v>5888.0406300000004</v>
      </c>
      <c r="E78" s="82">
        <v>1810.59184</v>
      </c>
      <c r="F78" s="33">
        <f>D78-C78</f>
        <v>5860.6906300000001</v>
      </c>
      <c r="G78" s="33">
        <f>IF(C78=0,0,D78/C78*100)</f>
        <v>21528.484936014625</v>
      </c>
      <c r="H78" s="33">
        <f>D78-E78</f>
        <v>4077.4487900000004</v>
      </c>
      <c r="I78" s="33">
        <f>IF(E78=0,0,D78/E78*100)</f>
        <v>325.19977721759756</v>
      </c>
      <c r="J78" s="97"/>
      <c r="K78" s="79"/>
    </row>
    <row r="79" spans="1:11" ht="18.75" customHeight="1" x14ac:dyDescent="0.3">
      <c r="A79" s="120" t="s">
        <v>151</v>
      </c>
      <c r="B79" s="75">
        <v>30000000</v>
      </c>
      <c r="C79" s="76">
        <v>14.379999999999999</v>
      </c>
      <c r="D79" s="103">
        <v>56.393590000000003</v>
      </c>
      <c r="E79" s="76">
        <v>63.436210000000003</v>
      </c>
      <c r="F79" s="116">
        <f>D79-C79</f>
        <v>42.013590000000008</v>
      </c>
      <c r="G79" s="116">
        <f>IF(C79=0,0,D79/C79*100)</f>
        <v>392.16682892906817</v>
      </c>
      <c r="H79" s="116">
        <f>D79-E79</f>
        <v>-7.0426199999999994</v>
      </c>
      <c r="I79" s="116">
        <f>IF(E79=0,0,D79/E79*100)</f>
        <v>88.898107248210451</v>
      </c>
      <c r="J79" s="97"/>
      <c r="K79" s="79"/>
    </row>
    <row r="80" spans="1:11" ht="77" customHeight="1" x14ac:dyDescent="0.3">
      <c r="A80" s="118" t="s">
        <v>152</v>
      </c>
      <c r="B80" s="81">
        <v>31010200</v>
      </c>
      <c r="C80" s="82">
        <v>14.379999999999999</v>
      </c>
      <c r="D80" s="83">
        <v>56.393590000000003</v>
      </c>
      <c r="E80" s="82">
        <v>63.436210000000003</v>
      </c>
      <c r="F80" s="33">
        <f>D80-C80</f>
        <v>42.013590000000008</v>
      </c>
      <c r="G80" s="33">
        <f>IF(C80=0,0,D80/C80*100)</f>
        <v>392.16682892906817</v>
      </c>
      <c r="H80" s="33">
        <f>D80-E80</f>
        <v>-7.0426199999999994</v>
      </c>
      <c r="I80" s="33">
        <f>IF(E80=0,0,D80/E80*100)</f>
        <v>88.898107248210451</v>
      </c>
      <c r="J80" s="97"/>
      <c r="K80" s="79"/>
    </row>
    <row r="81" spans="1:11" ht="30" hidden="1" customHeight="1" x14ac:dyDescent="0.3">
      <c r="A81" s="118" t="s">
        <v>153</v>
      </c>
      <c r="B81" s="81">
        <v>31020000</v>
      </c>
      <c r="C81" s="82">
        <v>0</v>
      </c>
      <c r="D81" s="83">
        <v>0</v>
      </c>
      <c r="E81" s="82">
        <v>0</v>
      </c>
      <c r="F81" s="33">
        <f>D81-C81</f>
        <v>0</v>
      </c>
      <c r="G81" s="33">
        <f>IF(C81=0,0,D81/C81*100)</f>
        <v>0</v>
      </c>
      <c r="H81" s="33">
        <f>D81-E81</f>
        <v>0</v>
      </c>
      <c r="I81" s="33">
        <f>IF(E81=0,0,D81/E81*100)</f>
        <v>0</v>
      </c>
      <c r="J81" s="97"/>
      <c r="K81" s="79"/>
    </row>
    <row r="82" spans="1:11" ht="23.25" customHeight="1" x14ac:dyDescent="0.3">
      <c r="A82" s="121" t="s">
        <v>154</v>
      </c>
      <c r="B82" s="122"/>
      <c r="C82" s="123">
        <v>3723762.9975200002</v>
      </c>
      <c r="D82" s="124">
        <v>3978004.8962600003</v>
      </c>
      <c r="E82" s="123">
        <v>3064942.0907499995</v>
      </c>
      <c r="F82" s="125">
        <f>D82-C82</f>
        <v>254241.89874000009</v>
      </c>
      <c r="G82" s="125">
        <f>IF(C82=0,0,D82/C82*100)</f>
        <v>106.82755317428428</v>
      </c>
      <c r="H82" s="125">
        <f>D82-E82</f>
        <v>913062.80551000079</v>
      </c>
      <c r="I82" s="125">
        <f>IF(E82=0,0,D82/E82*100)</f>
        <v>129.79054019538006</v>
      </c>
      <c r="J82" s="126"/>
      <c r="K82" s="79"/>
    </row>
    <row r="83" spans="1:11" s="132" customFormat="1" ht="23.25" hidden="1" customHeight="1" x14ac:dyDescent="0.3">
      <c r="A83" s="127" t="s">
        <v>155</v>
      </c>
      <c r="B83" s="128"/>
      <c r="C83" s="129">
        <v>3295873.0229999996</v>
      </c>
      <c r="D83" s="129">
        <v>3180944.1404400002</v>
      </c>
      <c r="E83" s="129">
        <v>2930873.4705299996</v>
      </c>
      <c r="F83" s="130">
        <f>D83-C83</f>
        <v>-114928.88255999936</v>
      </c>
      <c r="G83" s="130">
        <f>IF(C83=0,0,D83/C83*100)</f>
        <v>96.512945682131047</v>
      </c>
      <c r="H83" s="130">
        <f>D83-E83</f>
        <v>250070.66991000064</v>
      </c>
      <c r="I83" s="130">
        <f>IF(E83=0,0,D83/E83*100)</f>
        <v>108.53229156510737</v>
      </c>
      <c r="J83" s="131"/>
      <c r="K83" s="79"/>
    </row>
    <row r="84" spans="1:11" x14ac:dyDescent="0.3">
      <c r="C84" s="55"/>
    </row>
  </sheetData>
  <mergeCells count="16">
    <mergeCell ref="F6:I6"/>
    <mergeCell ref="A9:I9"/>
    <mergeCell ref="A82:B82"/>
    <mergeCell ref="A83:B83"/>
    <mergeCell ref="D7:D8"/>
    <mergeCell ref="E7:E8"/>
    <mergeCell ref="F7:G7"/>
    <mergeCell ref="H7:I7"/>
    <mergeCell ref="A1:I1"/>
    <mergeCell ref="A2:I2"/>
    <mergeCell ref="A3:I3"/>
    <mergeCell ref="A4:I4"/>
    <mergeCell ref="A6:A8"/>
    <mergeCell ref="B6:B8"/>
    <mergeCell ref="C6:C8"/>
    <mergeCell ref="D6:E6"/>
  </mergeCells>
  <printOptions horizontalCentered="1"/>
  <pageMargins left="0.17" right="0.19685039370078741" top="0.2" bottom="0.16" header="0.17" footer="0.22"/>
  <pageSetup paperSize="9" scale="50" fitToHeight="0" orientation="landscape" r:id="rId1"/>
  <headerFooter alignWithMargins="0"/>
  <rowBreaks count="2" manualBreakCount="2">
    <brk id="31" max="17" man="1"/>
    <brk id="58" max="17"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ЗагФ_ТГ</vt:lpstr>
      <vt:lpstr>По платежах_Область</vt:lpstr>
      <vt:lpstr>'По платежах_Область'!Заголовки_для_печати</vt:lpstr>
      <vt:lpstr>ЗагФ_ТГ!Область_печати</vt:lpstr>
      <vt:lpstr>'По платежах_Область'!Область_печати</vt:lpstr>
    </vt:vector>
  </TitlesOfParts>
  <Company>DG Win&amp;Soft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YROSLAVSKA</dc:creator>
  <cp:lastModifiedBy>YROSLAVSKA</cp:lastModifiedBy>
  <dcterms:created xsi:type="dcterms:W3CDTF">2022-11-08T08:24:42Z</dcterms:created>
  <dcterms:modified xsi:type="dcterms:W3CDTF">2022-11-08T08:30:32Z</dcterms:modified>
</cp:coreProperties>
</file>