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109" yWindow="-109" windowWidth="17606" windowHeight="10420" tabRatio="865" activeTab="1"/>
  </bookViews>
  <sheets>
    <sheet name="ЗагФ_ТГ" sheetId="18965" r:id="rId1"/>
    <sheet name="По платежах_Область" sheetId="18967" r:id="rId2"/>
  </sheets>
  <definedNames>
    <definedName name="_xlnm.Print_Titles" localSheetId="1">'По платежах_Область'!$6:$8</definedName>
    <definedName name="_xlnm.Print_Area" localSheetId="0">ЗагФ_ТГ!$A$1:$K$67</definedName>
    <definedName name="_xlnm.Print_Area" localSheetId="1">'По платежах_Область'!$A$1:$L$85</definedName>
  </definedNames>
  <calcPr calcId="191029"/>
</workbook>
</file>

<file path=xl/calcChain.xml><?xml version="1.0" encoding="utf-8"?>
<calcChain xmlns="http://schemas.openxmlformats.org/spreadsheetml/2006/main">
  <c r="F9" i="18965"/>
  <c r="G9"/>
  <c r="F10"/>
  <c r="G10"/>
  <c r="F11"/>
  <c r="G11"/>
  <c r="F12"/>
  <c r="G12"/>
  <c r="F13"/>
  <c r="G13"/>
  <c r="F14"/>
  <c r="G14"/>
  <c r="F15"/>
  <c r="G15"/>
  <c r="F16"/>
  <c r="G16"/>
  <c r="F17"/>
  <c r="G17"/>
  <c r="F18"/>
  <c r="G18"/>
  <c r="F19"/>
  <c r="G19"/>
  <c r="F20"/>
  <c r="G20"/>
  <c r="F21"/>
  <c r="G21"/>
  <c r="F22"/>
  <c r="G22"/>
  <c r="F23"/>
  <c r="G23"/>
  <c r="F24"/>
  <c r="G24"/>
  <c r="F25"/>
  <c r="G25"/>
  <c r="F26"/>
  <c r="G26"/>
  <c r="F27"/>
  <c r="G27"/>
  <c r="F28"/>
  <c r="G28"/>
  <c r="F29"/>
  <c r="G29"/>
  <c r="F30"/>
  <c r="G30"/>
  <c r="F31"/>
  <c r="G31"/>
  <c r="F32"/>
  <c r="G32"/>
  <c r="F33"/>
  <c r="G33"/>
  <c r="F34"/>
  <c r="G34"/>
  <c r="F35"/>
  <c r="G35"/>
  <c r="F36"/>
  <c r="G36"/>
  <c r="F37"/>
  <c r="G37"/>
  <c r="F38"/>
  <c r="G38"/>
  <c r="F39"/>
  <c r="G39"/>
  <c r="F40"/>
  <c r="G40"/>
  <c r="F41"/>
  <c r="G41"/>
  <c r="F42"/>
  <c r="G42"/>
  <c r="F43"/>
  <c r="G43"/>
  <c r="F44"/>
  <c r="G44"/>
  <c r="F45"/>
  <c r="G45"/>
  <c r="F46"/>
  <c r="G46"/>
  <c r="F47"/>
  <c r="G47"/>
  <c r="F48"/>
  <c r="G48"/>
  <c r="F49"/>
  <c r="G49"/>
  <c r="F50"/>
  <c r="G50"/>
  <c r="F51"/>
  <c r="G51"/>
  <c r="F52"/>
  <c r="G52"/>
  <c r="F53"/>
  <c r="G53"/>
  <c r="F54"/>
  <c r="G54"/>
  <c r="F55"/>
  <c r="G55"/>
  <c r="F56"/>
  <c r="G56"/>
  <c r="F57"/>
  <c r="G57"/>
  <c r="F58"/>
  <c r="G58"/>
  <c r="F59"/>
  <c r="G59"/>
  <c r="F60"/>
  <c r="G60"/>
  <c r="F61"/>
  <c r="G61"/>
  <c r="F62"/>
  <c r="G62"/>
  <c r="F63"/>
  <c r="G63"/>
  <c r="F64"/>
  <c r="G64"/>
  <c r="F65"/>
  <c r="G65"/>
  <c r="H55" i="18967" l="1"/>
  <c r="L55" l="1"/>
  <c r="J55"/>
  <c r="K55"/>
  <c r="G55"/>
  <c r="I55"/>
  <c r="H50" l="1"/>
  <c r="J50" l="1"/>
  <c r="L50"/>
  <c r="G50"/>
  <c r="I50" l="1"/>
  <c r="K50"/>
  <c r="L32" l="1"/>
  <c r="J32"/>
  <c r="I32"/>
  <c r="K32"/>
  <c r="J12" l="1"/>
  <c r="K12" l="1"/>
  <c r="G12"/>
  <c r="L12"/>
  <c r="I12"/>
  <c r="H12"/>
  <c r="H45" l="1"/>
  <c r="J69"/>
  <c r="H69"/>
  <c r="H62"/>
  <c r="J44"/>
  <c r="L83"/>
  <c r="K83" l="1"/>
  <c r="H34"/>
  <c r="H32"/>
  <c r="G32"/>
  <c r="I60"/>
  <c r="H44"/>
  <c r="H42"/>
  <c r="H78"/>
  <c r="J77"/>
  <c r="H77"/>
  <c r="L69"/>
  <c r="J63"/>
  <c r="L42"/>
  <c r="K42"/>
  <c r="G71"/>
  <c r="H13"/>
  <c r="H15"/>
  <c r="K20"/>
  <c r="L15"/>
  <c r="K65"/>
  <c r="K15"/>
  <c r="G15"/>
  <c r="K72"/>
  <c r="J70"/>
  <c r="H65"/>
  <c r="G65"/>
  <c r="G63"/>
  <c r="I63"/>
  <c r="K63"/>
  <c r="H63"/>
  <c r="L20"/>
  <c r="J15"/>
  <c r="I15"/>
  <c r="L65"/>
  <c r="L63"/>
  <c r="H60"/>
  <c r="G60"/>
  <c r="J20"/>
  <c r="I20"/>
  <c r="G20"/>
  <c r="L60"/>
  <c r="K60"/>
  <c r="J62"/>
  <c r="I69"/>
  <c r="G69"/>
  <c r="J83"/>
  <c r="H20"/>
  <c r="J42" l="1"/>
  <c r="G83"/>
  <c r="G13"/>
  <c r="H61"/>
  <c r="L24"/>
  <c r="H24"/>
  <c r="H31"/>
  <c r="L31"/>
  <c r="K31"/>
  <c r="G31"/>
  <c r="I42"/>
  <c r="H75"/>
  <c r="G66"/>
  <c r="L79"/>
  <c r="J61"/>
  <c r="L78"/>
  <c r="G42"/>
  <c r="L58"/>
  <c r="L22"/>
  <c r="I18"/>
  <c r="J60"/>
  <c r="I51"/>
  <c r="G44"/>
  <c r="I44"/>
  <c r="K69"/>
  <c r="J71"/>
  <c r="K71"/>
  <c r="L71"/>
  <c r="I71"/>
  <c r="H71"/>
  <c r="J79"/>
  <c r="J56"/>
  <c r="H66"/>
  <c r="K64"/>
  <c r="I12" i="18965"/>
  <c r="G64" i="18967"/>
  <c r="H28"/>
  <c r="L13"/>
  <c r="J58"/>
  <c r="I58"/>
  <c r="I66"/>
  <c r="J66"/>
  <c r="J24"/>
  <c r="G28"/>
  <c r="J18"/>
  <c r="H23"/>
  <c r="J64"/>
  <c r="I64"/>
  <c r="L64"/>
  <c r="H64"/>
  <c r="K58"/>
  <c r="H58"/>
  <c r="G58"/>
  <c r="K10" i="18965"/>
  <c r="I23" i="18967"/>
  <c r="L23"/>
  <c r="G23"/>
  <c r="H12" i="18965"/>
  <c r="K23" i="18967"/>
  <c r="J10" i="18965"/>
  <c r="J72" i="18967"/>
  <c r="L72"/>
  <c r="H72"/>
  <c r="I72"/>
  <c r="G72"/>
  <c r="H70"/>
  <c r="L70"/>
  <c r="G70"/>
  <c r="I70"/>
  <c r="K70"/>
  <c r="J11" i="18965"/>
  <c r="K11"/>
  <c r="I65" i="18967"/>
  <c r="J65"/>
  <c r="G62"/>
  <c r="I62"/>
  <c r="K62"/>
  <c r="L62"/>
  <c r="H59"/>
  <c r="G59"/>
  <c r="H25" i="18965"/>
  <c r="H32"/>
  <c r="I49" i="18967"/>
  <c r="I9" i="18965"/>
  <c r="J9"/>
  <c r="K9"/>
  <c r="G40" i="18967"/>
  <c r="I37"/>
  <c r="I46" i="18965"/>
  <c r="I14"/>
  <c r="H46"/>
  <c r="H28"/>
  <c r="J46"/>
  <c r="H14"/>
  <c r="I26" i="18967"/>
  <c r="G26"/>
  <c r="J26"/>
  <c r="H26"/>
  <c r="H25"/>
  <c r="G25"/>
  <c r="J23"/>
  <c r="H21"/>
  <c r="J55" i="18965"/>
  <c r="I38"/>
  <c r="H38"/>
  <c r="H18" i="18967"/>
  <c r="G18"/>
  <c r="H9" i="18965"/>
  <c r="J29"/>
  <c r="K12"/>
  <c r="K31"/>
  <c r="J38"/>
  <c r="K32"/>
  <c r="K46"/>
  <c r="L66" i="18967"/>
  <c r="J12" i="18965"/>
  <c r="J14"/>
  <c r="K14"/>
  <c r="K38"/>
  <c r="J31"/>
  <c r="J28"/>
  <c r="K28"/>
  <c r="K33"/>
  <c r="J33"/>
  <c r="K47"/>
  <c r="K29"/>
  <c r="K25"/>
  <c r="J25"/>
  <c r="K55"/>
  <c r="J32"/>
  <c r="J17"/>
  <c r="K17"/>
  <c r="I17"/>
  <c r="H17"/>
  <c r="J34" i="18967"/>
  <c r="H39" i="18965"/>
  <c r="J37"/>
  <c r="K37"/>
  <c r="H37"/>
  <c r="I37"/>
  <c r="I34"/>
  <c r="H83" i="18967"/>
  <c r="H33" i="18965"/>
  <c r="I33"/>
  <c r="J13" i="18967"/>
  <c r="I59"/>
  <c r="J59"/>
  <c r="H39"/>
  <c r="K39"/>
  <c r="G39"/>
  <c r="L39"/>
  <c r="H47" i="18965"/>
  <c r="J47"/>
  <c r="I83" i="18967"/>
  <c r="I25" i="18965"/>
  <c r="H10"/>
  <c r="I10"/>
  <c r="I39"/>
  <c r="I28"/>
  <c r="I11"/>
  <c r="J74" i="18967"/>
  <c r="H56"/>
  <c r="J28"/>
  <c r="I28"/>
  <c r="J34" i="18965"/>
  <c r="K34"/>
  <c r="H34"/>
  <c r="L44" i="18967"/>
  <c r="K44"/>
  <c r="H11" i="18965"/>
  <c r="I32"/>
  <c r="B66"/>
  <c r="I29"/>
  <c r="H29"/>
  <c r="I18"/>
  <c r="H18"/>
  <c r="I47"/>
  <c r="H31"/>
  <c r="I31"/>
  <c r="H42"/>
  <c r="I42"/>
  <c r="G11" i="18967"/>
  <c r="H11"/>
  <c r="J39"/>
  <c r="H51" i="18965"/>
  <c r="I51"/>
  <c r="I55"/>
  <c r="H55"/>
  <c r="I45" i="18967" l="1"/>
  <c r="J45"/>
  <c r="K13"/>
  <c r="I13"/>
  <c r="L61"/>
  <c r="I31"/>
  <c r="K51" i="18965"/>
  <c r="J11" i="18967"/>
  <c r="L11"/>
  <c r="G48"/>
  <c r="I15" i="18965"/>
  <c r="J51"/>
  <c r="I82" i="18967"/>
  <c r="H48"/>
  <c r="K48"/>
  <c r="H79"/>
  <c r="L56"/>
  <c r="L45"/>
  <c r="L77"/>
  <c r="H30"/>
  <c r="L48"/>
  <c r="G30"/>
  <c r="I30"/>
  <c r="J30"/>
  <c r="J78"/>
  <c r="H51"/>
  <c r="K51"/>
  <c r="J51"/>
  <c r="G51"/>
  <c r="L51"/>
  <c r="L80"/>
  <c r="G16"/>
  <c r="K16"/>
  <c r="G14"/>
  <c r="H16"/>
  <c r="L16"/>
  <c r="H40"/>
  <c r="K53"/>
  <c r="G76"/>
  <c r="H76"/>
  <c r="J76"/>
  <c r="L76"/>
  <c r="I76"/>
  <c r="J39" i="18965"/>
  <c r="K39"/>
  <c r="L34" i="18967"/>
  <c r="G79"/>
  <c r="K79"/>
  <c r="I79"/>
  <c r="I56"/>
  <c r="K56"/>
  <c r="G56"/>
  <c r="L54"/>
  <c r="J36" i="18965"/>
  <c r="J49" i="18967"/>
  <c r="G45"/>
  <c r="K36" i="18965"/>
  <c r="H36"/>
  <c r="I36"/>
  <c r="K11" i="18967"/>
  <c r="I40" i="18965"/>
  <c r="H50"/>
  <c r="J52" i="18967"/>
  <c r="K52"/>
  <c r="I52"/>
  <c r="I50" i="18965"/>
  <c r="J50"/>
  <c r="K50"/>
  <c r="H60"/>
  <c r="I24" i="18967"/>
  <c r="G24"/>
  <c r="K24"/>
  <c r="I11"/>
  <c r="H57" i="18965"/>
  <c r="J33" i="18967"/>
  <c r="H45" i="18965"/>
  <c r="J60"/>
  <c r="K66" i="18967"/>
  <c r="J57" i="18965"/>
  <c r="I58"/>
  <c r="K48"/>
  <c r="J26"/>
  <c r="I60"/>
  <c r="H48"/>
  <c r="H26"/>
  <c r="J40"/>
  <c r="K26"/>
  <c r="K57"/>
  <c r="J62"/>
  <c r="J54"/>
  <c r="I62"/>
  <c r="K62"/>
  <c r="H62"/>
  <c r="L52" i="18967"/>
  <c r="K15" i="18965"/>
  <c r="J48"/>
  <c r="K40"/>
  <c r="H40"/>
  <c r="K61"/>
  <c r="I26"/>
  <c r="I48"/>
  <c r="K45" i="18967"/>
  <c r="I43"/>
  <c r="J43"/>
  <c r="K43"/>
  <c r="H43"/>
  <c r="G43"/>
  <c r="L43"/>
  <c r="I16" i="18965"/>
  <c r="K16"/>
  <c r="H16"/>
  <c r="I57"/>
  <c r="J16"/>
  <c r="J42"/>
  <c r="H58"/>
  <c r="K58"/>
  <c r="J45"/>
  <c r="K45"/>
  <c r="K60"/>
  <c r="J58"/>
  <c r="I45"/>
  <c r="I63"/>
  <c r="J15"/>
  <c r="J63"/>
  <c r="K63"/>
  <c r="K42"/>
  <c r="I43"/>
  <c r="K43"/>
  <c r="H43"/>
  <c r="J43"/>
  <c r="H61"/>
  <c r="J61"/>
  <c r="I61"/>
  <c r="L29" i="18967"/>
  <c r="H54" i="18965"/>
  <c r="I54"/>
  <c r="K54"/>
  <c r="J13"/>
  <c r="J53"/>
  <c r="K27"/>
  <c r="J21"/>
  <c r="I20"/>
  <c r="K82" i="18967"/>
  <c r="L82"/>
  <c r="I81"/>
  <c r="G82"/>
  <c r="H82"/>
  <c r="J82"/>
  <c r="H65" i="18965"/>
  <c r="I13"/>
  <c r="J75" i="18967"/>
  <c r="I75"/>
  <c r="G75"/>
  <c r="K56" i="18965"/>
  <c r="I65"/>
  <c r="H56"/>
  <c r="L74" i="18967"/>
  <c r="H64" i="18965"/>
  <c r="G73" i="18967"/>
  <c r="H73"/>
  <c r="J20" i="18965"/>
  <c r="H68" i="18967"/>
  <c r="I68"/>
  <c r="L68"/>
  <c r="K68"/>
  <c r="G68"/>
  <c r="J68"/>
  <c r="K35" i="18965"/>
  <c r="J67" i="18967"/>
  <c r="I67"/>
  <c r="H67"/>
  <c r="G67"/>
  <c r="G54"/>
  <c r="K54"/>
  <c r="H54"/>
  <c r="H44" i="18965"/>
  <c r="L53" i="18967"/>
  <c r="J23" i="18965"/>
  <c r="I23"/>
  <c r="H23"/>
  <c r="K23"/>
  <c r="G53" i="18967"/>
  <c r="H53"/>
  <c r="H63" i="18965"/>
  <c r="H52" i="18967"/>
  <c r="G52"/>
  <c r="G49"/>
  <c r="H49"/>
  <c r="K49"/>
  <c r="L49"/>
  <c r="K22" i="18965"/>
  <c r="K47" i="18967"/>
  <c r="J47"/>
  <c r="H47"/>
  <c r="I47"/>
  <c r="G47"/>
  <c r="J56" i="18965"/>
  <c r="I56"/>
  <c r="H15"/>
  <c r="K20"/>
  <c r="J40" i="18967"/>
  <c r="K40"/>
  <c r="K65" i="18965"/>
  <c r="J65"/>
  <c r="H22"/>
  <c r="J22"/>
  <c r="I52"/>
  <c r="K52"/>
  <c r="J52"/>
  <c r="H52"/>
  <c r="J35"/>
  <c r="H35"/>
  <c r="I35"/>
  <c r="I44"/>
  <c r="J44"/>
  <c r="K44"/>
  <c r="I24"/>
  <c r="K24"/>
  <c r="H24"/>
  <c r="J24"/>
  <c r="H20"/>
  <c r="I64"/>
  <c r="J64"/>
  <c r="K64"/>
  <c r="I27"/>
  <c r="K53"/>
  <c r="I53"/>
  <c r="I22"/>
  <c r="H53"/>
  <c r="H27"/>
  <c r="J27"/>
  <c r="J37" i="18967"/>
  <c r="I30" i="18965"/>
  <c r="H30"/>
  <c r="K37" i="18967"/>
  <c r="L37"/>
  <c r="G37"/>
  <c r="H37"/>
  <c r="K30" i="18965"/>
  <c r="J30"/>
  <c r="K21"/>
  <c r="G33" i="18967"/>
  <c r="I33"/>
  <c r="L33"/>
  <c r="K33"/>
  <c r="H33"/>
  <c r="I59" i="18965"/>
  <c r="I25" i="18967"/>
  <c r="J25"/>
  <c r="G21"/>
  <c r="J21"/>
  <c r="I21"/>
  <c r="L19"/>
  <c r="G19"/>
  <c r="H19"/>
  <c r="I16"/>
  <c r="J16"/>
  <c r="K59" i="18965"/>
  <c r="E66"/>
  <c r="K76" i="18967"/>
  <c r="L75"/>
  <c r="K75"/>
  <c r="K73"/>
  <c r="L73"/>
  <c r="L67"/>
  <c r="K67"/>
  <c r="K13" i="18965"/>
  <c r="K59" i="18967"/>
  <c r="L59"/>
  <c r="L47"/>
  <c r="L25"/>
  <c r="K25"/>
  <c r="K21"/>
  <c r="L21"/>
  <c r="K19"/>
  <c r="L28"/>
  <c r="K28"/>
  <c r="I21" i="18965"/>
  <c r="H21"/>
  <c r="J53" i="18967"/>
  <c r="I53"/>
  <c r="L26"/>
  <c r="K26"/>
  <c r="G41"/>
  <c r="J41"/>
  <c r="H41"/>
  <c r="I41"/>
  <c r="K41"/>
  <c r="L41"/>
  <c r="J54"/>
  <c r="I54"/>
  <c r="G78"/>
  <c r="K78"/>
  <c r="I78"/>
  <c r="C66" i="18965"/>
  <c r="I41"/>
  <c r="H41"/>
  <c r="J41"/>
  <c r="J19"/>
  <c r="D66"/>
  <c r="F66" s="1"/>
  <c r="H19"/>
  <c r="K19"/>
  <c r="K18"/>
  <c r="J18"/>
  <c r="K18" i="18967"/>
  <c r="L18"/>
  <c r="K80"/>
  <c r="J80"/>
  <c r="H80"/>
  <c r="G80"/>
  <c r="I80"/>
  <c r="I39"/>
  <c r="I40"/>
  <c r="J22"/>
  <c r="I19" i="18965"/>
  <c r="I34" i="18967"/>
  <c r="G34"/>
  <c r="K34"/>
  <c r="G74"/>
  <c r="I74"/>
  <c r="K74"/>
  <c r="H74"/>
  <c r="I48"/>
  <c r="J48"/>
  <c r="J59" i="18965"/>
  <c r="H59"/>
  <c r="I73" i="18967"/>
  <c r="J73"/>
  <c r="I22"/>
  <c r="K22"/>
  <c r="G22"/>
  <c r="H22"/>
  <c r="G38"/>
  <c r="K38"/>
  <c r="I38"/>
  <c r="L38"/>
  <c r="J38"/>
  <c r="H38"/>
  <c r="K29"/>
  <c r="G29"/>
  <c r="I29"/>
  <c r="J29"/>
  <c r="H29"/>
  <c r="I49" i="18965"/>
  <c r="J49"/>
  <c r="K49"/>
  <c r="H49"/>
  <c r="J19" i="18967"/>
  <c r="I19"/>
  <c r="G77"/>
  <c r="K77"/>
  <c r="I77"/>
  <c r="K61"/>
  <c r="G61"/>
  <c r="I61"/>
  <c r="L40"/>
  <c r="H13" i="18965"/>
  <c r="K41"/>
  <c r="G66" l="1"/>
  <c r="J31" i="18967"/>
  <c r="J27"/>
  <c r="K30"/>
  <c r="J57"/>
  <c r="C67" i="18965"/>
  <c r="C84" i="18967"/>
  <c r="C85" s="1"/>
  <c r="L30"/>
  <c r="L14"/>
  <c r="J14"/>
  <c r="I14"/>
  <c r="H14"/>
  <c r="K14"/>
  <c r="B67" i="18965"/>
  <c r="J81" i="18967"/>
  <c r="H81"/>
  <c r="G81"/>
  <c r="E67" i="18965"/>
  <c r="K81" i="18967"/>
  <c r="L81"/>
  <c r="L57"/>
  <c r="L27"/>
  <c r="J17"/>
  <c r="L17"/>
  <c r="I66" i="18965"/>
  <c r="H66"/>
  <c r="H57" i="18967"/>
  <c r="K57"/>
  <c r="I57"/>
  <c r="G57"/>
  <c r="K27"/>
  <c r="G27"/>
  <c r="I27"/>
  <c r="H27"/>
  <c r="G36"/>
  <c r="H36"/>
  <c r="K36"/>
  <c r="L36"/>
  <c r="I36"/>
  <c r="J36"/>
  <c r="I17"/>
  <c r="G17"/>
  <c r="H17"/>
  <c r="K17"/>
  <c r="J66" i="18965"/>
  <c r="D67"/>
  <c r="F67" s="1"/>
  <c r="K66"/>
  <c r="G67" l="1"/>
  <c r="E84" i="18967"/>
  <c r="J46"/>
  <c r="L35"/>
  <c r="L46"/>
  <c r="I67" i="18965"/>
  <c r="H67"/>
  <c r="G46" i="18967"/>
  <c r="I46"/>
  <c r="K46"/>
  <c r="H46"/>
  <c r="J35"/>
  <c r="J67" i="18965"/>
  <c r="F84" i="18967"/>
  <c r="F85" s="1"/>
  <c r="G35"/>
  <c r="I35"/>
  <c r="K35"/>
  <c r="H35"/>
  <c r="K67" i="18965"/>
  <c r="E85" i="18967" l="1"/>
  <c r="L10"/>
  <c r="J10"/>
  <c r="D84"/>
  <c r="K10"/>
  <c r="I10"/>
  <c r="G10"/>
  <c r="H10"/>
  <c r="L85" l="1"/>
  <c r="G85"/>
  <c r="H85"/>
  <c r="K85"/>
  <c r="D85"/>
  <c r="G84"/>
  <c r="K84"/>
  <c r="I84"/>
  <c r="H84"/>
  <c r="J84"/>
  <c r="L84"/>
  <c r="J85" l="1"/>
  <c r="I85"/>
</calcChain>
</file>

<file path=xl/sharedStrings.xml><?xml version="1.0" encoding="utf-8"?>
<sst xmlns="http://schemas.openxmlformats.org/spreadsheetml/2006/main" count="186" uniqueCount="164">
  <si>
    <r>
      <t xml:space="preserve">Рентна плата за спеціальне використання лісових ресурсів в частині деревини, заготовленої в порядку рубок головного користування - </t>
    </r>
    <r>
      <rPr>
        <u/>
        <sz val="12"/>
        <rFont val="Times New Roman Cyr"/>
        <family val="1"/>
        <charset val="204"/>
      </rPr>
      <t>37%</t>
    </r>
  </si>
  <si>
    <r>
      <t xml:space="preserve">Рентна плата за спеціальне використання води - </t>
    </r>
    <r>
      <rPr>
        <u/>
        <sz val="12"/>
        <rFont val="Times New Roman Cyr"/>
        <family val="1"/>
        <charset val="204"/>
      </rPr>
      <t>45%</t>
    </r>
  </si>
  <si>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</si>
  <si>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 xml:space="preserve">Акцизний податок з ввезених на митну територію України підакцизних товарів (продукції) (Пальне) </t>
  </si>
  <si>
    <t>14030000 (14031900)</t>
  </si>
  <si>
    <t xml:space="preserve">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</si>
  <si>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з рахунків виборчих фондів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</si>
  <si>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</si>
  <si>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Плата за надання інших адміністративних послуг</t>
  </si>
  <si>
    <t xml:space="preserve">Рентна плата за користування надрами для видобування корисних копалин місцевого значення  </t>
  </si>
  <si>
    <t>Податок на майно</t>
  </si>
  <si>
    <t>18010100-18010400</t>
  </si>
  <si>
    <t xml:space="preserve">Податок на нерухоме майно, відмінне від земельної ділянки </t>
  </si>
  <si>
    <t>18010500-18010900</t>
  </si>
  <si>
    <t>18011000, 18011100</t>
  </si>
  <si>
    <t>Збір за провадження деяких видів підприємницької діяльності, що справлявся до 1 січня 2015 року</t>
  </si>
  <si>
    <t>Рентна плата та плата за використання інших природних ресурсів</t>
  </si>
  <si>
    <t>Податок на прибуток</t>
  </si>
  <si>
    <t>Внутрішні податки на товари та послуги</t>
  </si>
  <si>
    <t>14020000 (14021900)</t>
  </si>
  <si>
    <t xml:space="preserve">Орендна плата за водні об'єкти (їх частини), що надаються в користування на умовах оренди обласними, районними державними адміністраціями, місцевими радами </t>
  </si>
  <si>
    <t xml:space="preserve">Транспортний податок </t>
  </si>
  <si>
    <t xml:space="preserve">Плата за ліцензії на певні види господарської діяльності та сертифікати, що видаються виконавчими органами місцевих рад і місцевими органами виконавчої влади </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</si>
  <si>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</si>
  <si>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 xml:space="preserve">Податок на прибуток підприємств та фінансових установ комунальної власності   </t>
  </si>
  <si>
    <t xml:space="preserve">Плата за землю </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</si>
  <si>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</si>
  <si>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Плата за розміщення тимчасово вільних коштів місцевих бюджетів</t>
  </si>
  <si>
    <t>Адміністративні штрафи та інші санкції</t>
  </si>
  <si>
    <t xml:space="preserve">Єдиний податок </t>
  </si>
  <si>
    <t>Плата за ліцензії та сертифікати, що сплачується ліцензіатами за місцем здійснення діяльності</t>
  </si>
  <si>
    <t>Місцеві податки і збори, нараховані до 1 січня 2011 року</t>
  </si>
  <si>
    <t>Рентна плата за користування надрами в цілях, не пов'язаних з видобуванням корисних копалин</t>
  </si>
  <si>
    <t>Адміністративний збір за проведення державної реєстрації юридичних осіб, фізичних осіб - підприємців та громадських формувань</t>
  </si>
  <si>
    <t>Плата за державну реєстрацію (крім адміністративного збору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</si>
  <si>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</si>
  <si>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Збір за місця для паркування транспортних засобів</t>
  </si>
  <si>
    <t>Туристичний збір</t>
  </si>
  <si>
    <t>Плата за надання адміністративних послуг</t>
  </si>
  <si>
    <t>Фактичні надходження доходів за</t>
  </si>
  <si>
    <t>Відхилення обсягів фактичних надходжень доходів з початку року від</t>
  </si>
  <si>
    <t>+,-</t>
  </si>
  <si>
    <t>%</t>
  </si>
  <si>
    <t>Обласний</t>
  </si>
  <si>
    <t xml:space="preserve">Аналіз надходження платежів до місцевих бюджетів </t>
  </si>
  <si>
    <t>Найменування платежів</t>
  </si>
  <si>
    <t>Державне мито</t>
  </si>
  <si>
    <t>Податкові надходження</t>
  </si>
  <si>
    <t>Неподаткові надходження</t>
  </si>
  <si>
    <t>Інші надходження</t>
  </si>
  <si>
    <t>Доходи від операцій з капіталом</t>
  </si>
  <si>
    <t>Загальний фонд</t>
  </si>
  <si>
    <t>загальний і спеціальний фонди</t>
  </si>
  <si>
    <t>загальний фонд</t>
  </si>
  <si>
    <t xml:space="preserve">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</si>
  <si>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Надходження коштів від Державного фонду дорогоцінних металів і дорогоцінного каміння</t>
  </si>
  <si>
    <t>Код платежу</t>
  </si>
  <si>
    <t>Плата за ліцензії на виробництво пального</t>
  </si>
  <si>
    <t>Плата за ліцензії на право оптової торгівлі пальним</t>
  </si>
  <si>
    <t>Плата за ліцензії на право роздрібної торгівлі пальним</t>
  </si>
  <si>
    <t>Плата за ліцензії на право зберігання пального</t>
  </si>
  <si>
    <t>тис.грн</t>
  </si>
  <si>
    <r>
      <t xml:space="preserve">Рентна плата за користування надрами для видобування нафти - </t>
    </r>
    <r>
      <rPr>
        <u/>
        <sz val="12"/>
        <rFont val="Times New Roman Cyr"/>
        <family val="1"/>
        <charset val="204"/>
      </rPr>
      <t>5%</t>
    </r>
  </si>
  <si>
    <r>
      <t xml:space="preserve">Рентна плата за користування надрами для видобування природного газу - </t>
    </r>
    <r>
      <rPr>
        <u/>
        <sz val="12"/>
        <rFont val="Times New Roman Cyr"/>
        <family val="1"/>
        <charset val="204"/>
      </rPr>
      <t>5%</t>
    </r>
  </si>
  <si>
    <r>
      <t xml:space="preserve">Рентна плата за користування надрами для видобування газового конденсату - </t>
    </r>
    <r>
      <rPr>
        <u/>
        <sz val="12"/>
        <rFont val="Times New Roman Cyr"/>
        <family val="1"/>
        <charset val="204"/>
      </rPr>
      <t>5%</t>
    </r>
  </si>
  <si>
    <t>Районний бюджет Вижницького району</t>
  </si>
  <si>
    <t>Районний бюджет Дністровського району</t>
  </si>
  <si>
    <t>Районний бюджет Чернівецького району</t>
  </si>
  <si>
    <t>Вашковецька сільська ТГ</t>
  </si>
  <si>
    <t>Великокучурівська сільська ТГ</t>
  </si>
  <si>
    <t>Волоківська сільська ТГ</t>
  </si>
  <si>
    <t>Клішковецька сільська ТГ</t>
  </si>
  <si>
    <t>Мамалигівська сільська ТГ</t>
  </si>
  <si>
    <t>Недобоївська сільська ТГ</t>
  </si>
  <si>
    <t>Рукшинська сільська ТГ</t>
  </si>
  <si>
    <t>Усть-Путильська сільська ТГ</t>
  </si>
  <si>
    <t>Вашківецька міська ТГ</t>
  </si>
  <si>
    <t>Вижницька міська ТГ</t>
  </si>
  <si>
    <t>Сторожинецька міська ТГ</t>
  </si>
  <si>
    <t>Красноїльська селищна ТГ</t>
  </si>
  <si>
    <t>Тереблеченська сільська ТГ</t>
  </si>
  <si>
    <t>Чудейська сільська ТГ</t>
  </si>
  <si>
    <t>Конятинська сільська ТГ</t>
  </si>
  <si>
    <t>Селятинська сільська ТГ</t>
  </si>
  <si>
    <t>Острицька сільська ТГ</t>
  </si>
  <si>
    <t>Мамаївська сільська ТГ</t>
  </si>
  <si>
    <t>Кіцманська міська ТГ</t>
  </si>
  <si>
    <t>Вікнянська сільська ТГ</t>
  </si>
  <si>
    <t>Юрковецька сільська ТГ</t>
  </si>
  <si>
    <t>Кострижівська селищна ТГ</t>
  </si>
  <si>
    <t>Новоселицька міська ТГ</t>
  </si>
  <si>
    <t>Герцаївська міська ТГ</t>
  </si>
  <si>
    <t>Заставнівська міська ТГ</t>
  </si>
  <si>
    <t>Неполоковецька селищна ТГ</t>
  </si>
  <si>
    <t>Ставчанська сільська ТГ</t>
  </si>
  <si>
    <t>Хотинська міська ТГ</t>
  </si>
  <si>
    <t>Чагорська сільська ТГ</t>
  </si>
  <si>
    <t>Новодністровська міська ТГ</t>
  </si>
  <si>
    <t xml:space="preserve">Ванчиковецька сільська ТГ </t>
  </si>
  <si>
    <t>Карапчівська сільська ТГ</t>
  </si>
  <si>
    <t>Сучевенська сільська ТГ</t>
  </si>
  <si>
    <t>Кадубовецька сільська ТГ</t>
  </si>
  <si>
    <t>Банилівська сільська ТГ</t>
  </si>
  <si>
    <t>Берегометська селищна ТГ</t>
  </si>
  <si>
    <t>Боянська сільська ТГ</t>
  </si>
  <si>
    <t>Брусницька сільська ТГ</t>
  </si>
  <si>
    <t>Веренчанська сільська ТГ</t>
  </si>
  <si>
    <t>Кам’янецька сільська ТГ</t>
  </si>
  <si>
    <t>Кам’янська сільська ТГ</t>
  </si>
  <si>
    <t>Кельменецька селищна ТГ</t>
  </si>
  <si>
    <t>Лівинецька сільська ТГ</t>
  </si>
  <si>
    <t>Петровецька сільська ТГ</t>
  </si>
  <si>
    <t>Путильська селищна ТГ</t>
  </si>
  <si>
    <t>Тарашанська сільська ТГ</t>
  </si>
  <si>
    <t>Топорівська сільська ТГ</t>
  </si>
  <si>
    <t>Чернівецька міська ТГ</t>
  </si>
  <si>
    <t>Разом по ТГ</t>
  </si>
  <si>
    <t>Горішньошеровецька сільська ТГ</t>
  </si>
  <si>
    <t xml:space="preserve">Плата за ліцензії на право оптової торгівлі алкогольними напоями, тютюновими виробами та рідинами, що використовуються в електроних сигаретах                                    </t>
  </si>
  <si>
    <t>Кошти, отримані від надання учасниками процедури закупівлі / спрощенної закупівлі як забезпечення їх тендерної пропозиції /пропозиції учасника спрощенної закупівлі, які не підлягають поверненню цим учасникам</t>
  </si>
  <si>
    <r>
      <t xml:space="preserve">Рентна плата за користування надрами для видобування інших корисних копалин загальнодержавного значення - </t>
    </r>
    <r>
      <rPr>
        <u/>
        <sz val="12"/>
        <rFont val="Times New Roman Cyr"/>
        <family val="1"/>
        <charset val="204"/>
      </rPr>
      <t>30%</t>
    </r>
  </si>
  <si>
    <t>Магальська сільська ТГ</t>
  </si>
  <si>
    <t>Податки та збори, не віднесені до інших категорій</t>
  </si>
  <si>
    <t>Глибоцька селищна ТГ</t>
  </si>
  <si>
    <t>Разом по районних бюджетах</t>
  </si>
  <si>
    <t xml:space="preserve">Всього до загального фонду </t>
  </si>
  <si>
    <t xml:space="preserve">Всього </t>
  </si>
  <si>
    <t>Плата за ліцензії на виробництво спирту етилового, коньячного і плодового та зернового дистиляту, дистиляту виноградного спиртового, біоетанолу, алкогольних напоїв та тютюнових виробів та рідин, що використовуються в електронних сигаретах</t>
  </si>
  <si>
    <t>Кошти гарантійного та реєстраційного внесків, що визначені Законом України "Про оренду державного та комунального майна", які підлягають перерахуванню оператором електронного майданчика до відповідного бюджету</t>
  </si>
  <si>
    <t xml:space="preserve">Кошти, отримані від переможця процедури закупівлі / спрощеної закупівлі під час укладення договору про закупівлю як забезпечення виконання цього договору, які не підлягають поверненню учаснику </t>
  </si>
  <si>
    <r>
      <t xml:space="preserve">Місцеві податки та збори, що сплачуються (перераховуються) згідно з Податковим кодексом України,                                                                                                                                                                                  </t>
    </r>
    <r>
      <rPr>
        <b/>
        <i/>
        <sz val="12"/>
        <rFont val="Times New Roman Cyr"/>
        <family val="1"/>
        <charset val="204"/>
      </rPr>
      <t xml:space="preserve">в тому числі: </t>
    </r>
  </si>
  <si>
    <t>Плата за ліцензії на право оптової торгівлі спиртом етиловим, спиртом етиловим ректифікованим виноградним, спиртом етиловим ректифікованим плодовим</t>
  </si>
  <si>
    <t>14021900      14031900</t>
  </si>
  <si>
    <r>
      <rPr>
        <b/>
        <i/>
        <u/>
        <sz val="12"/>
        <rFont val="Times New Roman Cyr"/>
        <charset val="204"/>
      </rPr>
      <t>Разом</t>
    </r>
    <r>
      <rPr>
        <b/>
        <i/>
        <sz val="12"/>
        <rFont val="Times New Roman Cyr"/>
        <charset val="204"/>
      </rPr>
      <t xml:space="preserve">: акцизний податок з вироблених в Україні та з ввезених на митну територію України підакцизних товарів (продукції) (Пальне) </t>
    </r>
  </si>
  <si>
    <r>
      <t xml:space="preserve">Податок на доходи фізичних осіб - </t>
    </r>
    <r>
      <rPr>
        <u/>
        <sz val="12"/>
        <rFont val="Times New Roman Cyr"/>
        <family val="1"/>
        <charset val="204"/>
      </rPr>
      <t xml:space="preserve">79% </t>
    </r>
  </si>
  <si>
    <t>Найменування районів і територіальних громад</t>
  </si>
  <si>
    <t>Сокирянська міська ТГ</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</si>
  <si>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</si>
  <si>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</si>
  <si>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Суми, стягнені з винних осіб, за шкоду, заподіяну державі, підприємству, установі, організації</t>
  </si>
  <si>
    <t xml:space="preserve">Акцизний податок з реалізації суб'єктами господарювання роздрібної торгівлі підакцизних товарів </t>
  </si>
  <si>
    <r>
      <t xml:space="preserve">Всього до загального фонду </t>
    </r>
    <r>
      <rPr>
        <b/>
        <i/>
        <sz val="13"/>
        <rFont val="Times New Roman Cyr"/>
        <charset val="204"/>
      </rPr>
      <t>(без коду 11010200)</t>
    </r>
  </si>
  <si>
    <t>Частина чистого прибутку (доходу) комунальних унітарних підприємств та їх об'єднань, що вилучається до відповідного місцевого бюджету</t>
  </si>
  <si>
    <r>
      <t>Акцизний податок з вироблених в Україні підакцизних товарів (продукції</t>
    </r>
    <r>
      <rPr>
        <sz val="12"/>
        <rFont val="Times New Roman Cyr"/>
        <charset val="204"/>
      </rPr>
      <t>) (Пальне)</t>
    </r>
    <r>
      <rPr>
        <sz val="12"/>
        <color rgb="FFFF0000"/>
        <rFont val="Times New Roman Cyr"/>
        <charset val="204"/>
      </rPr>
      <t xml:space="preserve"> </t>
    </r>
  </si>
  <si>
    <t>Надходження від орендної плати за користування майновим комплексом та іншим майном, що перебуває в комунальній власності</t>
  </si>
  <si>
    <r>
      <t xml:space="preserve">Адміністративні штрафи за адміністративні правопорушення у сфері забезпечення безпеки дорожнього руху, зафіксовані в автоматичному режимі - </t>
    </r>
    <r>
      <rPr>
        <u/>
        <sz val="12"/>
        <rFont val="Times New Roman Cyr"/>
        <charset val="204"/>
      </rPr>
      <t>10%</t>
    </r>
  </si>
  <si>
    <t>План, затверджений місцевими радами на 2023 рік</t>
  </si>
  <si>
    <t>План, затверджений місцевими радами з урахуванням змін на 2023 рік</t>
  </si>
  <si>
    <t>плану, затвердженого місцевими радами                                                                                                                                                                                                   на 2023 рік</t>
  </si>
  <si>
    <t>плану, затвердженого місцевими радами з урахуванням змін на 2023 рік</t>
  </si>
  <si>
    <t>Чернівецької області за 2023 рік</t>
  </si>
  <si>
    <t xml:space="preserve">План, затверджений місцевими радами на 2023 рік </t>
  </si>
  <si>
    <t xml:space="preserve">План, затверджений місцевими радами з урахуванням змін на 2023 рік </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</si>
  <si>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 що використовуються в електронних сигаретах, та пального"</t>
  </si>
  <si>
    <t xml:space="preserve">Плата за ліцензії на право роздрібної торгівлі алкогольними напоями, тютюновими виробами та рідинами, що використовуються в електроних сигаретах                                    </t>
  </si>
  <si>
    <r>
      <t xml:space="preserve">Податок на прибуток підприємств недержавної форми власності - </t>
    </r>
    <r>
      <rPr>
        <u/>
        <sz val="12"/>
        <rFont val="Times New Roman Cyr"/>
        <family val="1"/>
        <charset val="204"/>
      </rPr>
      <t>10%</t>
    </r>
  </si>
  <si>
    <t>Плата за встановлення земельного сервітуту, за надання права користування земельною ділянкою для сільськогосподарських потреб (емфітевзис), для забудови (суперфіцій)</t>
  </si>
  <si>
    <r>
      <t xml:space="preserve">Податок на доходи фізичних осіб, </t>
    </r>
    <r>
      <rPr>
        <i/>
        <sz val="11"/>
        <color rgb="FF00B050"/>
        <rFont val="Times New Roman Cyr"/>
        <family val="1"/>
        <charset val="204"/>
      </rPr>
      <t>крім ПДФО з грошового забезпечення, грошових винагород та інших виплат, одержаних військовослужбовцями, поліцейськими та особами рядового і начальницького складу, що сплачується податковими агентами</t>
    </r>
    <r>
      <rPr>
        <sz val="11"/>
        <color rgb="FF00B050"/>
        <rFont val="Times New Roman Cyr"/>
        <family val="1"/>
        <charset val="204"/>
      </rPr>
      <t xml:space="preserve"> - 79% </t>
    </r>
  </si>
  <si>
    <r>
      <rPr>
        <sz val="11"/>
        <color rgb="FF00B050"/>
        <rFont val="Times New Roman Cyr"/>
        <charset val="204"/>
      </rPr>
      <t>в т.ч</t>
    </r>
    <r>
      <rPr>
        <i/>
        <sz val="11"/>
        <color rgb="FF00B050"/>
        <rFont val="Times New Roman Cyr"/>
        <charset val="204"/>
      </rPr>
      <t xml:space="preserve">. Податок на доходи фізичних осіб з грошового забезпечення, грошових винагород та інших виплат, одержаних військовослужбовцями, поліцейськими та особами рядового і начальницького складу, що сплачується податковими агентами </t>
    </r>
  </si>
  <si>
    <t xml:space="preserve"> 11010200 - 79%</t>
  </si>
  <si>
    <t>січень-грудень 2023 року</t>
  </si>
  <si>
    <t>січень-грудень 2022 року</t>
  </si>
  <si>
    <t>фактичних надходжень за січень-грудень 2022 року</t>
  </si>
  <si>
    <t>(річний звіт)</t>
  </si>
</sst>
</file>

<file path=xl/styles.xml><?xml version="1.0" encoding="utf-8"?>
<styleSheet xmlns="http://schemas.openxmlformats.org/spreadsheetml/2006/main">
  <numFmts count="5">
    <numFmt numFmtId="164" formatCode="0.0"/>
    <numFmt numFmtId="165" formatCode="0.0000"/>
    <numFmt numFmtId="166" formatCode="0.00000"/>
    <numFmt numFmtId="167" formatCode="0.000000"/>
    <numFmt numFmtId="168" formatCode="#,##0.0"/>
  </numFmts>
  <fonts count="98">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Times New Roman Cyr"/>
      <family val="1"/>
      <charset val="204"/>
    </font>
    <font>
      <sz val="11"/>
      <name val="Times New Roman CYR"/>
      <family val="1"/>
      <charset val="204"/>
    </font>
    <font>
      <sz val="12"/>
      <name val="Times New Roman Cyr"/>
      <family val="1"/>
      <charset val="204"/>
    </font>
    <font>
      <b/>
      <sz val="10"/>
      <name val="Times New Roman Cyr"/>
      <family val="1"/>
      <charset val="204"/>
    </font>
    <font>
      <b/>
      <sz val="12"/>
      <name val="Times New Roman Cyr"/>
      <family val="1"/>
      <charset val="204"/>
    </font>
    <font>
      <b/>
      <i/>
      <sz val="14"/>
      <color indexed="8"/>
      <name val="Times New Roman Cyr"/>
      <family val="1"/>
      <charset val="204"/>
    </font>
    <font>
      <b/>
      <i/>
      <sz val="12"/>
      <name val="Times New Roman Cyr"/>
      <family val="1"/>
      <charset val="204"/>
    </font>
    <font>
      <i/>
      <sz val="12"/>
      <name val="Times New Roman Cyr"/>
      <family val="1"/>
      <charset val="204"/>
    </font>
    <font>
      <b/>
      <sz val="13"/>
      <name val="Times New Roman Cyr"/>
      <family val="1"/>
      <charset val="204"/>
    </font>
    <font>
      <sz val="12"/>
      <name val="Arial Cyr"/>
      <charset val="204"/>
    </font>
    <font>
      <sz val="8"/>
      <name val="Arial Cyr"/>
      <charset val="204"/>
    </font>
    <font>
      <sz val="10"/>
      <name val="Times New Roman CYR"/>
      <charset val="204"/>
    </font>
    <font>
      <b/>
      <i/>
      <sz val="12"/>
      <name val="Times New Roman Cyr"/>
      <charset val="204"/>
    </font>
    <font>
      <b/>
      <i/>
      <sz val="14"/>
      <name val="Times New Roman Cyr"/>
      <family val="1"/>
      <charset val="204"/>
    </font>
    <font>
      <b/>
      <sz val="12"/>
      <name val="Times New Roman Cyr"/>
      <charset val="204"/>
    </font>
    <font>
      <b/>
      <i/>
      <sz val="14"/>
      <name val="Times New Roman Cyr"/>
      <charset val="204"/>
    </font>
    <font>
      <sz val="12"/>
      <color indexed="8"/>
      <name val="Times New Roman Cyr"/>
      <charset val="204"/>
    </font>
    <font>
      <sz val="12"/>
      <name val="Times New Roman Cyr"/>
      <charset val="204"/>
    </font>
    <font>
      <b/>
      <sz val="14"/>
      <name val="Times New Roman Cyr"/>
      <charset val="204"/>
    </font>
    <font>
      <b/>
      <sz val="14"/>
      <name val="Times New Roman Cyr"/>
      <family val="1"/>
      <charset val="204"/>
    </font>
    <font>
      <b/>
      <i/>
      <sz val="10"/>
      <name val="Times New Roman Cyr"/>
      <charset val="204"/>
    </font>
    <font>
      <b/>
      <sz val="10"/>
      <name val="Times New Roman Cyr"/>
      <charset val="204"/>
    </font>
    <font>
      <sz val="12"/>
      <color indexed="8"/>
      <name val="Times New Roman Cyr"/>
      <family val="1"/>
      <charset val="204"/>
    </font>
    <font>
      <sz val="10"/>
      <name val="Arial"/>
      <family val="2"/>
      <charset val="204"/>
    </font>
    <font>
      <i/>
      <sz val="12"/>
      <color indexed="8"/>
      <name val="Times New Roman Cyr"/>
      <family val="1"/>
      <charset val="204"/>
    </font>
    <font>
      <sz val="10"/>
      <name val="Helv"/>
      <charset val="204"/>
    </font>
    <font>
      <u/>
      <sz val="12"/>
      <name val="Times New Roman Cyr"/>
      <charset val="204"/>
    </font>
    <font>
      <b/>
      <i/>
      <sz val="12"/>
      <color indexed="8"/>
      <name val="Times New Roman Cyr"/>
      <family val="1"/>
      <charset val="204"/>
    </font>
    <font>
      <u/>
      <sz val="12"/>
      <name val="Times New Roman Cyr"/>
      <family val="1"/>
      <charset val="204"/>
    </font>
    <font>
      <b/>
      <i/>
      <u/>
      <sz val="12"/>
      <name val="Times New Roman Cyr"/>
      <charset val="204"/>
    </font>
    <font>
      <sz val="11"/>
      <color theme="1"/>
      <name val="Calibri"/>
      <family val="2"/>
      <charset val="204"/>
      <scheme val="minor"/>
    </font>
    <font>
      <sz val="10"/>
      <color theme="1"/>
      <name val="Times New Roman Cyr"/>
      <family val="1"/>
      <charset val="204"/>
    </font>
    <font>
      <b/>
      <sz val="12"/>
      <color theme="1"/>
      <name val="Times New Roman Cyr"/>
      <family val="1"/>
      <charset val="204"/>
    </font>
    <font>
      <sz val="12"/>
      <color rgb="FFFF0000"/>
      <name val="Times New Roman Cyr"/>
      <charset val="204"/>
    </font>
    <font>
      <sz val="12"/>
      <color theme="1"/>
      <name val="Times New Roman Cyr"/>
      <family val="1"/>
      <charset val="204"/>
    </font>
    <font>
      <sz val="11"/>
      <color indexed="8"/>
      <name val="Calibri"/>
      <family val="2"/>
      <charset val="204"/>
    </font>
    <font>
      <sz val="11"/>
      <color indexed="9"/>
      <name val="Calibri"/>
      <family val="2"/>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Cyr"/>
      <charset val="204"/>
    </font>
    <font>
      <b/>
      <i/>
      <sz val="12"/>
      <color theme="1"/>
      <name val="Times New Roman Cyr"/>
      <family val="1"/>
      <charset val="204"/>
    </font>
    <font>
      <i/>
      <sz val="12"/>
      <color theme="1"/>
      <name val="Times New Roman Cyr"/>
      <family val="1"/>
      <charset val="204"/>
    </font>
    <font>
      <b/>
      <sz val="13"/>
      <color theme="1"/>
      <name val="Times New Roman Cyr"/>
      <family val="1"/>
      <charset val="204"/>
    </font>
    <font>
      <sz val="11"/>
      <color indexed="62"/>
      <name val="Calibri"/>
      <family val="2"/>
      <charset val="204"/>
    </font>
    <font>
      <sz val="11"/>
      <color indexed="17"/>
      <name val="Calibri"/>
      <family val="2"/>
      <charset val="204"/>
    </font>
    <font>
      <sz val="11"/>
      <color indexed="52"/>
      <name val="Calibri"/>
      <family val="2"/>
      <charset val="204"/>
    </font>
    <font>
      <b/>
      <sz val="11"/>
      <color indexed="9"/>
      <name val="Calibri"/>
      <family val="2"/>
      <charset val="204"/>
    </font>
    <font>
      <b/>
      <sz val="18"/>
      <color indexed="56"/>
      <name val="Cambria"/>
      <family val="2"/>
      <charset val="204"/>
    </font>
    <font>
      <b/>
      <sz val="11"/>
      <color indexed="52"/>
      <name val="Calibri"/>
      <family val="2"/>
      <charset val="204"/>
    </font>
    <font>
      <b/>
      <sz val="11"/>
      <color indexed="8"/>
      <name val="Calibri"/>
      <family val="2"/>
      <charset val="204"/>
    </font>
    <font>
      <sz val="11"/>
      <color indexed="20"/>
      <name val="Calibri"/>
      <family val="2"/>
      <charset val="204"/>
    </font>
    <font>
      <b/>
      <sz val="11"/>
      <color indexed="63"/>
      <name val="Calibri"/>
      <family val="2"/>
      <charset val="204"/>
    </font>
    <font>
      <sz val="11"/>
      <color indexed="60"/>
      <name val="Calibri"/>
      <family val="2"/>
      <charset val="204"/>
    </font>
    <font>
      <sz val="11"/>
      <color indexed="10"/>
      <name val="Calibri"/>
      <family val="2"/>
      <charset val="204"/>
    </font>
    <font>
      <i/>
      <sz val="11"/>
      <color indexed="23"/>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2"/>
      <color rgb="FF00B050"/>
      <name val="Times New Roman Cyr"/>
      <family val="1"/>
      <charset val="204"/>
    </font>
    <font>
      <sz val="10"/>
      <color rgb="FF00B050"/>
      <name val="Times New Roman Cyr"/>
      <family val="1"/>
      <charset val="204"/>
    </font>
    <font>
      <i/>
      <sz val="12"/>
      <color rgb="FF00B050"/>
      <name val="Times New Roman Cyr"/>
      <charset val="204"/>
    </font>
    <font>
      <b/>
      <i/>
      <sz val="13"/>
      <name val="Times New Roman Cyr"/>
      <charset val="204"/>
    </font>
    <font>
      <sz val="11"/>
      <color rgb="FF00B050"/>
      <name val="Times New Roman Cyr"/>
      <family val="1"/>
      <charset val="204"/>
    </font>
    <font>
      <i/>
      <sz val="11"/>
      <color rgb="FF00B050"/>
      <name val="Times New Roman Cyr"/>
      <family val="1"/>
      <charset val="204"/>
    </font>
    <font>
      <i/>
      <sz val="11"/>
      <color rgb="FF00B050"/>
      <name val="Times New Roman Cyr"/>
      <charset val="204"/>
    </font>
    <font>
      <sz val="11"/>
      <color rgb="FF00B050"/>
      <name val="Times New Roman Cyr"/>
      <charset val="204"/>
    </font>
    <font>
      <sz val="10"/>
      <color indexed="8"/>
      <name val="Calibri"/>
      <family val="2"/>
      <charset val="204"/>
    </font>
    <font>
      <sz val="11.5"/>
      <name val="Times New Roman Cyr"/>
      <family val="1"/>
      <charset val="204"/>
    </font>
    <font>
      <b/>
      <i/>
      <sz val="12"/>
      <color rgb="FF0070C0"/>
      <name val="Times New Roman Cyr"/>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2"/>
      </patternFill>
    </fill>
    <fill>
      <patternFill patternType="solid">
        <fgColor indexed="43"/>
      </patternFill>
    </fill>
    <fill>
      <patternFill patternType="solid">
        <fgColor theme="8"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513">
    <xf numFmtId="0" fontId="0" fillId="0" borderId="0"/>
    <xf numFmtId="0" fontId="50" fillId="0" borderId="0"/>
    <xf numFmtId="0" fontId="57" fillId="0" borderId="0"/>
    <xf numFmtId="0" fontId="57" fillId="0" borderId="0"/>
    <xf numFmtId="0" fontId="57" fillId="0" borderId="0"/>
    <xf numFmtId="0" fontId="57" fillId="0" borderId="0"/>
    <xf numFmtId="0" fontId="57" fillId="0" borderId="0"/>
    <xf numFmtId="0" fontId="5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5" borderId="0" applyNumberFormat="0" applyBorder="0" applyAlignment="0" applyProtection="0"/>
    <xf numFmtId="0" fontId="62" fillId="8" borderId="0" applyNumberFormat="0" applyBorder="0" applyAlignment="0" applyProtection="0"/>
    <xf numFmtId="0" fontId="62" fillId="11" borderId="0" applyNumberFormat="0" applyBorder="0" applyAlignment="0" applyProtection="0"/>
    <xf numFmtId="0" fontId="63" fillId="12"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4" fillId="0" borderId="0"/>
    <xf numFmtId="0" fontId="65" fillId="0" borderId="0"/>
    <xf numFmtId="0" fontId="62" fillId="16" borderId="8" applyNumberFormat="0" applyFont="0" applyAlignment="0" applyProtection="0"/>
    <xf numFmtId="0" fontId="5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67" fillId="0" borderId="0"/>
    <xf numFmtId="0" fontId="66" fillId="0" borderId="0"/>
    <xf numFmtId="0" fontId="50" fillId="0" borderId="0"/>
    <xf numFmtId="0" fontId="50" fillId="0" borderId="0"/>
    <xf numFmtId="0" fontId="50" fillId="0" borderId="0"/>
    <xf numFmtId="0" fontId="50" fillId="0" borderId="0"/>
    <xf numFmtId="0" fontId="50" fillId="0" borderId="0"/>
    <xf numFmtId="0" fontId="50" fillId="0" borderId="0"/>
    <xf numFmtId="0" fontId="68" fillId="0" borderId="0"/>
    <xf numFmtId="0" fontId="68" fillId="0" borderId="0"/>
    <xf numFmtId="0" fontId="68" fillId="0" borderId="0"/>
    <xf numFmtId="0" fontId="23" fillId="0" borderId="0"/>
    <xf numFmtId="0" fontId="23" fillId="0" borderId="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5" borderId="0" applyNumberFormat="0" applyBorder="0" applyAlignment="0" applyProtection="0"/>
    <xf numFmtId="0" fontId="62" fillId="8" borderId="0" applyNumberFormat="0" applyBorder="0" applyAlignment="0" applyProtection="0"/>
    <xf numFmtId="0" fontId="62" fillId="11" borderId="0" applyNumberFormat="0" applyBorder="0" applyAlignment="0" applyProtection="0"/>
    <xf numFmtId="0" fontId="63" fillId="12"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20" borderId="0" applyNumberFormat="0" applyBorder="0" applyAlignment="0" applyProtection="0"/>
    <xf numFmtId="0" fontId="72" fillId="7" borderId="9" applyNumberFormat="0" applyAlignment="0" applyProtection="0"/>
    <xf numFmtId="0" fontId="73" fillId="4" borderId="0" applyNumberFormat="0" applyBorder="0" applyAlignment="0" applyProtection="0"/>
    <xf numFmtId="0" fontId="68" fillId="0" borderId="0"/>
    <xf numFmtId="0" fontId="74" fillId="0" borderId="10" applyNumberFormat="0" applyFill="0" applyAlignment="0" applyProtection="0"/>
    <xf numFmtId="0" fontId="75" fillId="21" borderId="11" applyNumberFormat="0" applyAlignment="0" applyProtection="0"/>
    <xf numFmtId="0" fontId="76" fillId="0" borderId="0" applyNumberFormat="0" applyFill="0" applyBorder="0" applyAlignment="0" applyProtection="0"/>
    <xf numFmtId="0" fontId="77" fillId="22" borderId="9" applyNumberFormat="0" applyAlignment="0" applyProtection="0"/>
    <xf numFmtId="0" fontId="78" fillId="0" borderId="12" applyNumberFormat="0" applyFill="0" applyAlignment="0" applyProtection="0"/>
    <xf numFmtId="0" fontId="79" fillId="3" borderId="0" applyNumberFormat="0" applyBorder="0" applyAlignment="0" applyProtection="0"/>
    <xf numFmtId="0" fontId="50" fillId="16" borderId="8" applyNumberFormat="0" applyFont="0" applyAlignment="0" applyProtection="0"/>
    <xf numFmtId="0" fontId="80" fillId="22" borderId="13" applyNumberFormat="0" applyAlignment="0" applyProtection="0"/>
    <xf numFmtId="0" fontId="81" fillId="23"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50" fillId="0" borderId="0"/>
    <xf numFmtId="0" fontId="50" fillId="0" borderId="0"/>
    <xf numFmtId="0" fontId="50" fillId="0" borderId="0"/>
    <xf numFmtId="0" fontId="22" fillId="0" borderId="0"/>
    <xf numFmtId="0" fontId="50" fillId="0" borderId="0"/>
    <xf numFmtId="0" fontId="22" fillId="0" borderId="0"/>
    <xf numFmtId="0" fontId="22" fillId="0" borderId="0"/>
    <xf numFmtId="0" fontId="22" fillId="0" borderId="0"/>
    <xf numFmtId="0" fontId="22" fillId="0" borderId="0"/>
    <xf numFmtId="0" fontId="22" fillId="0" borderId="0"/>
    <xf numFmtId="0" fontId="50" fillId="0" borderId="0"/>
    <xf numFmtId="0" fontId="21" fillId="0" borderId="0"/>
    <xf numFmtId="0" fontId="21" fillId="0" borderId="0"/>
    <xf numFmtId="0" fontId="21" fillId="0" borderId="0"/>
    <xf numFmtId="0" fontId="5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0" fillId="0" borderId="0"/>
    <xf numFmtId="0" fontId="50" fillId="0" borderId="0"/>
    <xf numFmtId="0" fontId="21" fillId="0" borderId="0"/>
    <xf numFmtId="0" fontId="21" fillId="0" borderId="0"/>
    <xf numFmtId="0" fontId="21" fillId="0" borderId="0"/>
    <xf numFmtId="0" fontId="50" fillId="0" borderId="0"/>
    <xf numFmtId="0" fontId="21" fillId="0" borderId="0"/>
    <xf numFmtId="0" fontId="5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84" fillId="0" borderId="14" applyNumberFormat="0" applyFill="0" applyAlignment="0" applyProtection="0"/>
    <xf numFmtId="0" fontId="85" fillId="0" borderId="15" applyNumberFormat="0" applyFill="0" applyAlignment="0" applyProtection="0"/>
    <xf numFmtId="0" fontId="86" fillId="0" borderId="16" applyNumberFormat="0" applyFill="0" applyAlignment="0" applyProtection="0"/>
    <xf numFmtId="0" fontId="86" fillId="0" borderId="0" applyNumberFormat="0" applyFill="0" applyBorder="0" applyAlignment="0" applyProtection="0"/>
    <xf numFmtId="0" fontId="18" fillId="0" borderId="0"/>
    <xf numFmtId="0" fontId="18" fillId="0" borderId="0"/>
    <xf numFmtId="0" fontId="18" fillId="0" borderId="0"/>
    <xf numFmtId="0" fontId="18" fillId="0" borderId="0"/>
    <xf numFmtId="0" fontId="17" fillId="0" borderId="0"/>
    <xf numFmtId="0" fontId="68"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0" fillId="0" borderId="0"/>
    <xf numFmtId="0" fontId="9" fillId="0" borderId="0"/>
    <xf numFmtId="0" fontId="50" fillId="0" borderId="0"/>
    <xf numFmtId="0" fontId="50" fillId="16" borderId="8" applyNumberFormat="0" applyFont="0" applyAlignment="0" applyProtection="0"/>
    <xf numFmtId="0" fontId="50" fillId="16" borderId="8"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95" fillId="0" borderId="0"/>
    <xf numFmtId="0" fontId="50" fillId="16" borderId="8" applyNumberFormat="0" applyFont="0" applyAlignment="0" applyProtection="0"/>
    <xf numFmtId="0" fontId="50" fillId="16" borderId="8" applyNumberFormat="0" applyFont="0" applyAlignment="0" applyProtection="0"/>
    <xf numFmtId="0" fontId="50" fillId="16" borderId="8" applyNumberFormat="0" applyFont="0" applyAlignment="0" applyProtection="0"/>
  </cellStyleXfs>
  <cellXfs count="139">
    <xf numFmtId="0" fontId="0" fillId="0" borderId="0" xfId="0"/>
    <xf numFmtId="0" fontId="27" fillId="0" borderId="0" xfId="0" applyFont="1"/>
    <xf numFmtId="0" fontId="27" fillId="0" borderId="0" xfId="0" applyFont="1" applyAlignment="1">
      <alignment horizontal="centerContinuous"/>
    </xf>
    <xf numFmtId="164" fontId="27" fillId="0" borderId="0" xfId="0" applyNumberFormat="1" applyFont="1"/>
    <xf numFmtId="0" fontId="30" fillId="0" borderId="0" xfId="0" applyFont="1"/>
    <xf numFmtId="164" fontId="33" fillId="0" borderId="1" xfId="0" applyNumberFormat="1" applyFont="1" applyBorder="1" applyAlignment="1">
      <alignment horizontal="center" vertical="center"/>
    </xf>
    <xf numFmtId="164" fontId="29" fillId="0" borderId="1" xfId="0" applyNumberFormat="1" applyFont="1" applyBorder="1" applyAlignment="1">
      <alignment horizontal="center" vertical="center"/>
    </xf>
    <xf numFmtId="1" fontId="29" fillId="0" borderId="1" xfId="0" applyNumberFormat="1" applyFont="1" applyBorder="1" applyAlignment="1">
      <alignment horizontal="center" vertical="center"/>
    </xf>
    <xf numFmtId="0" fontId="29" fillId="0" borderId="1" xfId="0" applyFont="1" applyBorder="1" applyAlignment="1">
      <alignment vertical="center" wrapText="1"/>
    </xf>
    <xf numFmtId="1" fontId="29" fillId="0" borderId="1" xfId="0" applyNumberFormat="1" applyFont="1" applyBorder="1" applyAlignment="1">
      <alignment horizontal="center" vertical="center" wrapText="1"/>
    </xf>
    <xf numFmtId="0" fontId="27" fillId="0" borderId="0" xfId="0" applyFont="1" applyAlignment="1">
      <alignment horizontal="center"/>
    </xf>
    <xf numFmtId="164" fontId="29" fillId="0" borderId="1" xfId="0" applyNumberFormat="1" applyFont="1" applyBorder="1" applyAlignment="1">
      <alignment vertical="center" wrapText="1"/>
    </xf>
    <xf numFmtId="164" fontId="29" fillId="0" borderId="1" xfId="0" applyNumberFormat="1" applyFont="1" applyBorder="1" applyAlignment="1">
      <alignment horizontal="left" vertical="center" wrapText="1"/>
    </xf>
    <xf numFmtId="1" fontId="33" fillId="0" borderId="1" xfId="0" applyNumberFormat="1" applyFont="1" applyBorder="1" applyAlignment="1">
      <alignment horizontal="center" vertical="center"/>
    </xf>
    <xf numFmtId="0" fontId="29" fillId="0" borderId="1" xfId="0" quotePrefix="1" applyFont="1" applyBorder="1" applyAlignment="1">
      <alignment horizontal="center"/>
    </xf>
    <xf numFmtId="0" fontId="29" fillId="0" borderId="1" xfId="0" applyFont="1" applyBorder="1" applyAlignment="1">
      <alignment horizontal="center"/>
    </xf>
    <xf numFmtId="0" fontId="48" fillId="0" borderId="0" xfId="0" applyFont="1"/>
    <xf numFmtId="0" fontId="27" fillId="0" borderId="0" xfId="0" applyFont="1" applyAlignment="1">
      <alignment vertical="center"/>
    </xf>
    <xf numFmtId="166" fontId="27" fillId="0" borderId="0" xfId="0" applyNumberFormat="1" applyFont="1" applyAlignment="1">
      <alignment horizontal="centerContinuous"/>
    </xf>
    <xf numFmtId="164" fontId="33" fillId="0" borderId="1" xfId="0" applyNumberFormat="1" applyFont="1" applyBorder="1" applyAlignment="1">
      <alignment horizontal="center" vertical="center" wrapText="1"/>
    </xf>
    <xf numFmtId="164" fontId="41" fillId="0" borderId="1" xfId="0" applyNumberFormat="1" applyFont="1" applyBorder="1" applyAlignment="1">
      <alignment vertical="center" wrapText="1"/>
    </xf>
    <xf numFmtId="0" fontId="47" fillId="0" borderId="0" xfId="0" applyFont="1"/>
    <xf numFmtId="0" fontId="49" fillId="0" borderId="1" xfId="0" applyFont="1" applyBorder="1" applyAlignment="1">
      <alignment vertical="center" wrapText="1"/>
    </xf>
    <xf numFmtId="0" fontId="51" fillId="0" borderId="1" xfId="0" applyFont="1" applyBorder="1" applyAlignment="1">
      <alignment vertical="center" wrapText="1"/>
    </xf>
    <xf numFmtId="164" fontId="54" fillId="0" borderId="1" xfId="0" applyNumberFormat="1" applyFont="1" applyBorder="1" applyAlignment="1">
      <alignment horizontal="center" vertical="center"/>
    </xf>
    <xf numFmtId="0" fontId="38" fillId="0" borderId="0" xfId="0" applyFont="1"/>
    <xf numFmtId="164" fontId="28" fillId="0" borderId="1" xfId="0" applyNumberFormat="1" applyFont="1" applyBorder="1" applyAlignment="1">
      <alignment vertical="center" wrapText="1"/>
    </xf>
    <xf numFmtId="165" fontId="27" fillId="0" borderId="0" xfId="0" applyNumberFormat="1" applyFont="1"/>
    <xf numFmtId="164" fontId="31" fillId="0" borderId="1" xfId="0" applyNumberFormat="1" applyFont="1" applyBorder="1" applyAlignment="1">
      <alignment vertical="center" wrapText="1"/>
    </xf>
    <xf numFmtId="1" fontId="31" fillId="0" borderId="1" xfId="0" applyNumberFormat="1" applyFont="1" applyBorder="1" applyAlignment="1">
      <alignment horizontal="center" vertical="center"/>
    </xf>
    <xf numFmtId="164" fontId="34" fillId="0" borderId="1" xfId="0" applyNumberFormat="1" applyFont="1" applyBorder="1" applyAlignment="1">
      <alignment vertical="center" wrapText="1"/>
    </xf>
    <xf numFmtId="1" fontId="34" fillId="0" borderId="1" xfId="0" applyNumberFormat="1" applyFont="1" applyBorder="1" applyAlignment="1">
      <alignment horizontal="center" vertical="center" wrapText="1"/>
    </xf>
    <xf numFmtId="164" fontId="34" fillId="0" borderId="1" xfId="0" applyNumberFormat="1" applyFont="1" applyBorder="1" applyAlignment="1">
      <alignment horizontal="center" vertical="center"/>
    </xf>
    <xf numFmtId="164" fontId="31" fillId="0" borderId="1" xfId="0" applyNumberFormat="1" applyFont="1" applyBorder="1" applyAlignment="1">
      <alignment horizontal="left" vertical="center" wrapText="1"/>
    </xf>
    <xf numFmtId="1" fontId="41" fillId="0" borderId="1" xfId="0" applyNumberFormat="1" applyFont="1" applyBorder="1" applyAlignment="1">
      <alignment horizontal="center" vertical="center" wrapText="1"/>
    </xf>
    <xf numFmtId="164" fontId="27" fillId="0" borderId="0" xfId="0" applyNumberFormat="1" applyFont="1" applyAlignment="1">
      <alignment vertical="center"/>
    </xf>
    <xf numFmtId="164" fontId="27" fillId="0" borderId="1" xfId="0" applyNumberFormat="1" applyFont="1" applyBorder="1" applyAlignment="1">
      <alignment vertical="center" wrapText="1"/>
    </xf>
    <xf numFmtId="166" fontId="27" fillId="0" borderId="0" xfId="0" applyNumberFormat="1" applyFont="1" applyAlignment="1">
      <alignment vertical="center"/>
    </xf>
    <xf numFmtId="0" fontId="45" fillId="0" borderId="0" xfId="0" applyFont="1" applyAlignment="1">
      <alignment vertical="center"/>
    </xf>
    <xf numFmtId="164" fontId="45" fillId="0" borderId="0" xfId="0" applyNumberFormat="1" applyFont="1" applyAlignment="1">
      <alignment vertical="center"/>
    </xf>
    <xf numFmtId="0" fontId="27" fillId="0" borderId="0" xfId="0" applyFont="1" applyAlignment="1">
      <alignment horizontal="centerContinuous" vertical="center"/>
    </xf>
    <xf numFmtId="0" fontId="44" fillId="0" borderId="0" xfId="0" applyFont="1" applyAlignment="1">
      <alignment horizontal="right" vertical="center"/>
    </xf>
    <xf numFmtId="164" fontId="38" fillId="0" borderId="0" xfId="0" applyNumberFormat="1" applyFont="1" applyAlignment="1">
      <alignment vertical="center"/>
    </xf>
    <xf numFmtId="164" fontId="48" fillId="0" borderId="0" xfId="0" applyNumberFormat="1" applyFont="1" applyAlignment="1">
      <alignment vertical="center"/>
    </xf>
    <xf numFmtId="0" fontId="44" fillId="0" borderId="0" xfId="0" applyFont="1" applyAlignment="1">
      <alignment horizontal="center"/>
    </xf>
    <xf numFmtId="0" fontId="27" fillId="0" borderId="0" xfId="0" applyFont="1" applyAlignment="1">
      <alignment horizontal="center" vertical="center"/>
    </xf>
    <xf numFmtId="167" fontId="27" fillId="0" borderId="0" xfId="0" applyNumberFormat="1" applyFont="1" applyAlignment="1">
      <alignment horizontal="center" vertical="center"/>
    </xf>
    <xf numFmtId="166" fontId="58" fillId="0" borderId="0" xfId="0" applyNumberFormat="1" applyFont="1"/>
    <xf numFmtId="168" fontId="33" fillId="0" borderId="1" xfId="0" applyNumberFormat="1" applyFont="1" applyBorder="1" applyAlignment="1">
      <alignment horizontal="right" vertical="center"/>
    </xf>
    <xf numFmtId="168" fontId="39" fillId="0" borderId="1" xfId="0" applyNumberFormat="1" applyFont="1" applyBorder="1" applyAlignment="1">
      <alignment horizontal="center" vertical="center"/>
    </xf>
    <xf numFmtId="168" fontId="29" fillId="0" borderId="1" xfId="0" applyNumberFormat="1" applyFont="1" applyBorder="1" applyAlignment="1">
      <alignment horizontal="right" vertical="center"/>
    </xf>
    <xf numFmtId="168" fontId="29" fillId="0" borderId="1" xfId="0" applyNumberFormat="1" applyFont="1" applyBorder="1" applyAlignment="1">
      <alignment horizontal="center" vertical="center"/>
    </xf>
    <xf numFmtId="168" fontId="31" fillId="0" borderId="1" xfId="0" applyNumberFormat="1" applyFont="1" applyBorder="1" applyAlignment="1">
      <alignment horizontal="right" vertical="center"/>
    </xf>
    <xf numFmtId="168" fontId="41" fillId="0" borderId="1" xfId="0" applyNumberFormat="1" applyFont="1" applyBorder="1" applyAlignment="1">
      <alignment horizontal="right" vertical="center"/>
    </xf>
    <xf numFmtId="168" fontId="41" fillId="0" borderId="1" xfId="0" applyNumberFormat="1" applyFont="1" applyBorder="1" applyAlignment="1">
      <alignment horizontal="center" vertical="center"/>
    </xf>
    <xf numFmtId="168" fontId="33" fillId="0" borderId="1" xfId="0" applyNumberFormat="1" applyFont="1" applyBorder="1" applyAlignment="1">
      <alignment horizontal="center" vertical="center"/>
    </xf>
    <xf numFmtId="168" fontId="39" fillId="0" borderId="1" xfId="0" applyNumberFormat="1" applyFont="1" applyBorder="1" applyAlignment="1">
      <alignment horizontal="right" vertical="center"/>
    </xf>
    <xf numFmtId="168" fontId="35" fillId="0" borderId="1" xfId="0" applyNumberFormat="1" applyFont="1" applyBorder="1" applyAlignment="1">
      <alignment horizontal="center" vertical="center"/>
    </xf>
    <xf numFmtId="168" fontId="34" fillId="0" borderId="1" xfId="0" applyNumberFormat="1" applyFont="1" applyBorder="1" applyAlignment="1">
      <alignment horizontal="center" vertical="center"/>
    </xf>
    <xf numFmtId="168" fontId="31" fillId="0" borderId="1" xfId="0" applyNumberFormat="1" applyFont="1" applyBorder="1" applyAlignment="1">
      <alignment horizontal="center" vertical="center"/>
    </xf>
    <xf numFmtId="168" fontId="34" fillId="0" borderId="1" xfId="0" applyNumberFormat="1" applyFont="1" applyBorder="1" applyAlignment="1">
      <alignment horizontal="right" vertical="center"/>
    </xf>
    <xf numFmtId="168" fontId="35" fillId="0" borderId="1" xfId="0" applyNumberFormat="1" applyFont="1" applyBorder="1" applyAlignment="1">
      <alignment horizontal="right" vertical="center"/>
    </xf>
    <xf numFmtId="4" fontId="29" fillId="0" borderId="1" xfId="0" applyNumberFormat="1" applyFont="1" applyBorder="1" applyAlignment="1">
      <alignment horizontal="right" vertical="center"/>
    </xf>
    <xf numFmtId="168" fontId="29" fillId="0" borderId="1" xfId="0" applyNumberFormat="1" applyFont="1" applyBorder="1" applyAlignment="1">
      <alignment vertical="center"/>
    </xf>
    <xf numFmtId="168" fontId="51" fillId="0" borderId="1" xfId="0" applyNumberFormat="1" applyFont="1" applyBorder="1" applyAlignment="1">
      <alignment horizontal="right" vertical="center"/>
    </xf>
    <xf numFmtId="168" fontId="51" fillId="0" borderId="1" xfId="0" applyNumberFormat="1" applyFont="1" applyBorder="1" applyAlignment="1">
      <alignment vertical="center"/>
    </xf>
    <xf numFmtId="168" fontId="33" fillId="0" borderId="1" xfId="0" applyNumberFormat="1" applyFont="1" applyBorder="1" applyAlignment="1">
      <alignment vertical="center"/>
    </xf>
    <xf numFmtId="168" fontId="61" fillId="0" borderId="1" xfId="0" applyNumberFormat="1" applyFont="1" applyBorder="1" applyAlignment="1">
      <alignment vertical="center"/>
    </xf>
    <xf numFmtId="164" fontId="39" fillId="0" borderId="1" xfId="0" applyNumberFormat="1" applyFont="1" applyBorder="1" applyAlignment="1">
      <alignment vertical="center" wrapText="1"/>
    </xf>
    <xf numFmtId="1" fontId="39" fillId="0" borderId="1" xfId="0" applyNumberFormat="1" applyFont="1" applyBorder="1" applyAlignment="1">
      <alignment horizontal="center" vertical="center" wrapText="1"/>
    </xf>
    <xf numFmtId="168" fontId="70" fillId="0" borderId="1" xfId="0" applyNumberFormat="1" applyFont="1" applyBorder="1" applyAlignment="1">
      <alignment horizontal="right" vertical="center"/>
    </xf>
    <xf numFmtId="0" fontId="70" fillId="0" borderId="1" xfId="0" applyFont="1" applyBorder="1" applyAlignment="1">
      <alignment vertical="center" wrapText="1"/>
    </xf>
    <xf numFmtId="0" fontId="61" fillId="0" borderId="1" xfId="0" applyFont="1" applyBorder="1" applyAlignment="1">
      <alignment vertical="center"/>
    </xf>
    <xf numFmtId="164" fontId="58" fillId="0" borderId="0" xfId="0" applyNumberFormat="1" applyFont="1"/>
    <xf numFmtId="1" fontId="87" fillId="0" borderId="1" xfId="0" applyNumberFormat="1" applyFont="1" applyBorder="1" applyAlignment="1">
      <alignment horizontal="center" vertical="center"/>
    </xf>
    <xf numFmtId="168" fontId="87" fillId="0" borderId="1" xfId="0" applyNumberFormat="1" applyFont="1" applyBorder="1" applyAlignment="1">
      <alignment horizontal="right" vertical="center"/>
    </xf>
    <xf numFmtId="168" fontId="87" fillId="0" borderId="1" xfId="0" applyNumberFormat="1" applyFont="1" applyBorder="1" applyAlignment="1">
      <alignment horizontal="center" vertical="center"/>
    </xf>
    <xf numFmtId="0" fontId="88" fillId="0" borderId="0" xfId="0" applyFont="1"/>
    <xf numFmtId="168" fontId="61" fillId="0" borderId="1" xfId="0" applyNumberFormat="1" applyFont="1" applyBorder="1" applyAlignment="1">
      <alignment horizontal="right" vertical="center"/>
    </xf>
    <xf numFmtId="168" fontId="69" fillId="0" borderId="1" xfId="0" applyNumberFormat="1" applyFont="1" applyBorder="1" applyAlignment="1">
      <alignment horizontal="right" vertical="center"/>
    </xf>
    <xf numFmtId="168" fontId="59" fillId="0" borderId="1" xfId="0" applyNumberFormat="1" applyFont="1" applyBorder="1" applyAlignment="1">
      <alignment horizontal="right" vertical="center"/>
    </xf>
    <xf numFmtId="168" fontId="71" fillId="0" borderId="1" xfId="0" applyNumberFormat="1" applyFont="1" applyBorder="1" applyAlignment="1">
      <alignment horizontal="right" vertical="center"/>
    </xf>
    <xf numFmtId="168" fontId="35" fillId="24" borderId="1" xfId="0" applyNumberFormat="1" applyFont="1" applyFill="1" applyBorder="1" applyAlignment="1">
      <alignment horizontal="right" vertical="center"/>
    </xf>
    <xf numFmtId="168" fontId="35" fillId="24" borderId="1" xfId="0" applyNumberFormat="1" applyFont="1" applyFill="1" applyBorder="1" applyAlignment="1">
      <alignment horizontal="center" vertical="center"/>
    </xf>
    <xf numFmtId="0" fontId="27" fillId="24" borderId="0" xfId="0" applyFont="1" applyFill="1"/>
    <xf numFmtId="164" fontId="27" fillId="0" borderId="1" xfId="0" applyNumberFormat="1" applyFont="1" applyBorder="1" applyAlignment="1">
      <alignment horizontal="left" vertical="center" wrapText="1"/>
    </xf>
    <xf numFmtId="164" fontId="91" fillId="0" borderId="1" xfId="0" applyNumberFormat="1" applyFont="1" applyBorder="1" applyAlignment="1">
      <alignment vertical="center" wrapText="1"/>
    </xf>
    <xf numFmtId="168" fontId="27" fillId="0" borderId="0" xfId="0" applyNumberFormat="1" applyFont="1"/>
    <xf numFmtId="168" fontId="27" fillId="0" borderId="0" xfId="0" applyNumberFormat="1" applyFont="1" applyAlignment="1">
      <alignment vertical="center"/>
    </xf>
    <xf numFmtId="168" fontId="27" fillId="0" borderId="0" xfId="0" applyNumberFormat="1" applyFont="1" applyAlignment="1">
      <alignment horizontal="centerContinuous" vertical="center"/>
    </xf>
    <xf numFmtId="168" fontId="44" fillId="0" borderId="0" xfId="0" applyNumberFormat="1" applyFont="1" applyAlignment="1">
      <alignment vertical="center"/>
    </xf>
    <xf numFmtId="166" fontId="58" fillId="0" borderId="0" xfId="0" applyNumberFormat="1" applyFont="1" applyAlignment="1">
      <alignment horizontal="center"/>
    </xf>
    <xf numFmtId="2" fontId="38" fillId="0" borderId="0" xfId="0" applyNumberFormat="1" applyFont="1" applyAlignment="1">
      <alignment vertical="center"/>
    </xf>
    <xf numFmtId="164" fontId="93" fillId="0" borderId="1" xfId="0" applyNumberFormat="1" applyFont="1" applyBorder="1" applyAlignment="1">
      <alignment vertical="center" wrapText="1"/>
    </xf>
    <xf numFmtId="1" fontId="89" fillId="0" borderId="1" xfId="0" applyNumberFormat="1" applyFont="1" applyBorder="1" applyAlignment="1">
      <alignment horizontal="center" vertical="center"/>
    </xf>
    <xf numFmtId="168" fontId="89" fillId="0" borderId="1" xfId="0" applyNumberFormat="1" applyFont="1" applyBorder="1" applyAlignment="1">
      <alignment horizontal="right" vertical="center"/>
    </xf>
    <xf numFmtId="168" fontId="89" fillId="0" borderId="1" xfId="0" applyNumberFormat="1" applyFont="1" applyBorder="1" applyAlignment="1">
      <alignment horizontal="center" vertical="center"/>
    </xf>
    <xf numFmtId="164" fontId="96" fillId="0" borderId="1" xfId="0" applyNumberFormat="1" applyFont="1" applyBorder="1" applyAlignment="1">
      <alignment vertical="center" wrapText="1"/>
    </xf>
    <xf numFmtId="9" fontId="97" fillId="0" borderId="0" xfId="0" applyNumberFormat="1" applyFont="1" applyAlignment="1">
      <alignment horizontal="left" vertical="center"/>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6" xfId="0" applyFont="1" applyBorder="1" applyAlignment="1">
      <alignment horizontal="center" vertical="top" wrapText="1"/>
    </xf>
    <xf numFmtId="0" fontId="36" fillId="0" borderId="4" xfId="0" applyFont="1" applyBorder="1" applyAlignment="1">
      <alignment horizontal="center" vertical="top"/>
    </xf>
    <xf numFmtId="0" fontId="40" fillId="0" borderId="0" xfId="0" applyFont="1" applyAlignment="1">
      <alignment horizontal="center" vertical="center"/>
    </xf>
    <xf numFmtId="0" fontId="42" fillId="0" borderId="0" xfId="0" applyFont="1" applyAlignment="1">
      <alignment horizontal="center" vertical="center"/>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top" wrapText="1"/>
    </xf>
    <xf numFmtId="0" fontId="44" fillId="0" borderId="2"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3" xfId="0" applyFont="1" applyBorder="1" applyAlignment="1">
      <alignment horizontal="center" vertical="center" wrapText="1"/>
    </xf>
    <xf numFmtId="166" fontId="43" fillId="0" borderId="2" xfId="0" applyNumberFormat="1" applyFont="1" applyBorder="1" applyAlignment="1">
      <alignment horizontal="center" vertical="top" wrapText="1"/>
    </xf>
    <xf numFmtId="166" fontId="43" fillId="0" borderId="3" xfId="0" applyNumberFormat="1" applyFont="1" applyBorder="1" applyAlignment="1">
      <alignment horizontal="center" vertical="top" wrapText="1"/>
    </xf>
    <xf numFmtId="0" fontId="32" fillId="0" borderId="0" xfId="0" applyFont="1" applyAlignment="1">
      <alignment horizontal="center"/>
    </xf>
    <xf numFmtId="167" fontId="43" fillId="0" borderId="2" xfId="0" applyNumberFormat="1" applyFont="1" applyBorder="1" applyAlignment="1">
      <alignment horizontal="center" vertical="top" wrapText="1"/>
    </xf>
    <xf numFmtId="167" fontId="43" fillId="0" borderId="3" xfId="0" applyNumberFormat="1" applyFont="1" applyBorder="1" applyAlignment="1">
      <alignment horizontal="center" vertical="top" wrapText="1"/>
    </xf>
    <xf numFmtId="0" fontId="45" fillId="0" borderId="0" xfId="0" applyFont="1" applyAlignment="1">
      <alignment horizontal="center" vertical="center"/>
    </xf>
    <xf numFmtId="0" fontId="43" fillId="0" borderId="6" xfId="0" applyFont="1" applyBorder="1" applyAlignment="1">
      <alignment horizontal="center" vertical="top" wrapText="1"/>
    </xf>
    <xf numFmtId="0" fontId="43" fillId="0" borderId="4" xfId="0" applyFont="1" applyBorder="1" applyAlignment="1">
      <alignment horizontal="center" vertical="top" wrapText="1"/>
    </xf>
    <xf numFmtId="164" fontId="35" fillId="24" borderId="6" xfId="0" applyNumberFormat="1" applyFont="1" applyFill="1" applyBorder="1" applyAlignment="1">
      <alignment horizontal="center" vertical="center" wrapText="1"/>
    </xf>
    <xf numFmtId="164" fontId="35" fillId="24" borderId="4" xfId="0" applyNumberFormat="1" applyFont="1" applyFill="1" applyBorder="1" applyAlignment="1">
      <alignment horizontal="center" vertical="center" wrapText="1"/>
    </xf>
    <xf numFmtId="164" fontId="35" fillId="0" borderId="6" xfId="0" applyNumberFormat="1" applyFont="1" applyBorder="1" applyAlignment="1">
      <alignment horizontal="center" vertical="center" wrapText="1"/>
    </xf>
    <xf numFmtId="164" fontId="35" fillId="0" borderId="4" xfId="0" applyNumberFormat="1" applyFont="1" applyBorder="1" applyAlignment="1">
      <alignment horizontal="center" vertical="center" wrapText="1"/>
    </xf>
    <xf numFmtId="0" fontId="40" fillId="0" borderId="0" xfId="0" applyFont="1" applyAlignment="1">
      <alignment horizontal="center"/>
    </xf>
    <xf numFmtId="0" fontId="45" fillId="0" borderId="0" xfId="0" applyFont="1" applyAlignment="1">
      <alignment horizontal="center"/>
    </xf>
    <xf numFmtId="0" fontId="42" fillId="0" borderId="0" xfId="0" applyFont="1" applyAlignment="1">
      <alignment horizontal="center"/>
    </xf>
    <xf numFmtId="0" fontId="46" fillId="0" borderId="6" xfId="0" applyFont="1" applyBorder="1" applyAlignment="1">
      <alignment horizontal="center"/>
    </xf>
    <xf numFmtId="0" fontId="46" fillId="0" borderId="7" xfId="0" applyFont="1" applyBorder="1" applyAlignment="1">
      <alignment horizontal="center"/>
    </xf>
    <xf numFmtId="0" fontId="46" fillId="0" borderId="4" xfId="0" applyFont="1" applyBorder="1" applyAlignment="1">
      <alignment horizontal="center"/>
    </xf>
    <xf numFmtId="164" fontId="44" fillId="0" borderId="2" xfId="0" applyNumberFormat="1" applyFont="1" applyBorder="1" applyAlignment="1">
      <alignment horizontal="center" vertical="center" wrapText="1"/>
    </xf>
    <xf numFmtId="164" fontId="44" fillId="0" borderId="5" xfId="0" applyNumberFormat="1" applyFont="1" applyBorder="1" applyAlignment="1">
      <alignment horizontal="center" vertical="center" wrapText="1"/>
    </xf>
    <xf numFmtId="164" fontId="44" fillId="0" borderId="3" xfId="0" applyNumberFormat="1" applyFont="1" applyBorder="1" applyAlignment="1">
      <alignment horizontal="center" vertical="center" wrapText="1"/>
    </xf>
    <xf numFmtId="164" fontId="43" fillId="0" borderId="2" xfId="0" applyNumberFormat="1" applyFont="1" applyBorder="1" applyAlignment="1">
      <alignment horizontal="center" vertical="top" wrapText="1"/>
    </xf>
    <xf numFmtId="164" fontId="43" fillId="0" borderId="3" xfId="0" applyNumberFormat="1" applyFont="1" applyBorder="1" applyAlignment="1">
      <alignment horizontal="center" vertical="top" wrapText="1"/>
    </xf>
    <xf numFmtId="0" fontId="43" fillId="0" borderId="2"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3" xfId="0" applyFont="1" applyBorder="1" applyAlignment="1">
      <alignment horizontal="center" vertical="center" wrapText="1"/>
    </xf>
  </cellXfs>
  <cellStyles count="513">
    <cellStyle name="20% — акцент1" xfId="16"/>
    <cellStyle name="20% — акцент2" xfId="17"/>
    <cellStyle name="20% — акцент3" xfId="18"/>
    <cellStyle name="20% — акцент4" xfId="19"/>
    <cellStyle name="20% — акцент5" xfId="20"/>
    <cellStyle name="20% — акцент6" xfId="21"/>
    <cellStyle name="20% – Акцентування1" xfId="74"/>
    <cellStyle name="20% – Акцентування2" xfId="75"/>
    <cellStyle name="20% – Акцентування3" xfId="76"/>
    <cellStyle name="20% – Акцентування4" xfId="77"/>
    <cellStyle name="20% – Акцентування5" xfId="78"/>
    <cellStyle name="20% – Акцентування6" xfId="79"/>
    <cellStyle name="40% — акцент1" xfId="22"/>
    <cellStyle name="40% — акцент2" xfId="23"/>
    <cellStyle name="40% — акцент3" xfId="24"/>
    <cellStyle name="40% — акцент4" xfId="25"/>
    <cellStyle name="40% — акцент5" xfId="26"/>
    <cellStyle name="40% — акцент6" xfId="27"/>
    <cellStyle name="40% – Акцентування1" xfId="80"/>
    <cellStyle name="40% – Акцентування2" xfId="81"/>
    <cellStyle name="40% – Акцентування3" xfId="82"/>
    <cellStyle name="40% – Акцентування4" xfId="83"/>
    <cellStyle name="40% – Акцентування5" xfId="84"/>
    <cellStyle name="40% – Акцентування6" xfId="85"/>
    <cellStyle name="60% — акцент1" xfId="28"/>
    <cellStyle name="60% — акцент2" xfId="29"/>
    <cellStyle name="60% — акцент3" xfId="30"/>
    <cellStyle name="60% — акцент4" xfId="31"/>
    <cellStyle name="60% — акцент5" xfId="32"/>
    <cellStyle name="60% — акцент6" xfId="33"/>
    <cellStyle name="60% – Акцентування1" xfId="86"/>
    <cellStyle name="60% – Акцентування2" xfId="87"/>
    <cellStyle name="60% – Акцентування3" xfId="88"/>
    <cellStyle name="60% – Акцентування4" xfId="89"/>
    <cellStyle name="60% – Акцентування5" xfId="90"/>
    <cellStyle name="60% – Акцентування6" xfId="91"/>
    <cellStyle name="Normal_Доходи" xfId="1"/>
    <cellStyle name="Акцентування1" xfId="92"/>
    <cellStyle name="Акцентування2" xfId="93"/>
    <cellStyle name="Акцентування3" xfId="94"/>
    <cellStyle name="Акцентування4" xfId="95"/>
    <cellStyle name="Акцентування5" xfId="96"/>
    <cellStyle name="Акцентування6" xfId="97"/>
    <cellStyle name="Ввід" xfId="98"/>
    <cellStyle name="Добре" xfId="99"/>
    <cellStyle name="Заголовок 1 2" xfId="212"/>
    <cellStyle name="Заголовок 2 2" xfId="213"/>
    <cellStyle name="Заголовок 3 2" xfId="214"/>
    <cellStyle name="Заголовок 4 2" xfId="215"/>
    <cellStyle name="Звичайний 2" xfId="34"/>
    <cellStyle name="Звичайний 2 2" xfId="62"/>
    <cellStyle name="Звичайний 2 2 2" xfId="158"/>
    <cellStyle name="Звичайний 2 2_1101_1102_1300_1402_1403_1404" xfId="122"/>
    <cellStyle name="Звичайний 2 3" xfId="63"/>
    <cellStyle name="Звичайний 2 4" xfId="64"/>
    <cellStyle name="Звичайний 2 5" xfId="65"/>
    <cellStyle name="Звичайний 2 6" xfId="112"/>
    <cellStyle name="Звичайний 2 7" xfId="157"/>
    <cellStyle name="Звичайний 2 8" xfId="380"/>
    <cellStyle name="Звичайний 2_1101_1102_1300_1402_1403_1404" xfId="114"/>
    <cellStyle name="Звичайний 3" xfId="100"/>
    <cellStyle name="Зв'язана клітинка" xfId="101"/>
    <cellStyle name="Контрольна клітинка" xfId="102"/>
    <cellStyle name="Назва" xfId="103"/>
    <cellStyle name="Обчислення" xfId="104"/>
    <cellStyle name="Обычный" xfId="0" builtinId="0"/>
    <cellStyle name="Обычный 10" xfId="219"/>
    <cellStyle name="Обычный 10 2" xfId="347"/>
    <cellStyle name="Обычный 10_1101_1102_1300_1402_1403_1404" xfId="391"/>
    <cellStyle name="Обычный 100" xfId="208"/>
    <cellStyle name="Обычный 100 2" xfId="339"/>
    <cellStyle name="Обычный 100_1101_1102_1300_1402_1403_1404" xfId="392"/>
    <cellStyle name="Обычный 102" xfId="209"/>
    <cellStyle name="Обычный 102 2" xfId="340"/>
    <cellStyle name="Обычный 102_1101_1102_1300_1402_1403_1404" xfId="393"/>
    <cellStyle name="Обычный 108" xfId="210"/>
    <cellStyle name="Обычный 108 2" xfId="341"/>
    <cellStyle name="Обычный 108_1101_1102_1300_1402_1403_1404" xfId="394"/>
    <cellStyle name="Обычный 109" xfId="211"/>
    <cellStyle name="Обычный 109 2" xfId="342"/>
    <cellStyle name="Обычный 109_1101_1102_1300_1402_1403_1404" xfId="395"/>
    <cellStyle name="Обычный 11" xfId="220"/>
    <cellStyle name="Обычный 11 2" xfId="348"/>
    <cellStyle name="Обычный 11_1101_1102_1300_1402_1403_1404" xfId="396"/>
    <cellStyle name="Обычный 12" xfId="221"/>
    <cellStyle name="Обычный 123" xfId="390"/>
    <cellStyle name="Обычный 13" xfId="222"/>
    <cellStyle name="Обычный 13 2" xfId="349"/>
    <cellStyle name="Обычный 13_1101_1102_1300_1402_1403_1404" xfId="397"/>
    <cellStyle name="Обычный 14" xfId="377"/>
    <cellStyle name="Обычный 15" xfId="378"/>
    <cellStyle name="Обычный 156" xfId="234"/>
    <cellStyle name="Обычный 156 2" xfId="361"/>
    <cellStyle name="Обычный 156_1101_1102_1300_1402_1403_1404" xfId="398"/>
    <cellStyle name="Обычный 157" xfId="235"/>
    <cellStyle name="Обычный 157 2" xfId="362"/>
    <cellStyle name="Обычный 157_1101_1102_1300_1402_1403_1404" xfId="399"/>
    <cellStyle name="Обычный 158" xfId="236"/>
    <cellStyle name="Обычный 158 2" xfId="363"/>
    <cellStyle name="Обычный 158_1101_1102_1300_1402_1403_1404" xfId="400"/>
    <cellStyle name="Обычный 159" xfId="237"/>
    <cellStyle name="Обычный 159 2" xfId="364"/>
    <cellStyle name="Обычный 159_1101_1102_1300_1402_1403_1404" xfId="401"/>
    <cellStyle name="Обычный 16" xfId="379"/>
    <cellStyle name="Обычный 160" xfId="238"/>
    <cellStyle name="Обычный 160 2" xfId="365"/>
    <cellStyle name="Обычный 160_1101_1102_1300_1402_1403_1404" xfId="402"/>
    <cellStyle name="Обычный 161" xfId="239"/>
    <cellStyle name="Обычный 161 2" xfId="366"/>
    <cellStyle name="Обычный 161_1101_1102_1300_1402_1403_1404" xfId="403"/>
    <cellStyle name="Обычный 162" xfId="201"/>
    <cellStyle name="Обычный 162 2" xfId="332"/>
    <cellStyle name="Обычный 162_1101_1102_1300_1402_1403_1404" xfId="404"/>
    <cellStyle name="Обычный 163" xfId="240"/>
    <cellStyle name="Обычный 163 2" xfId="367"/>
    <cellStyle name="Обычный 163_1101_1102_1300_1402_1403_1404" xfId="405"/>
    <cellStyle name="Обычный 164" xfId="241"/>
    <cellStyle name="Обычный 164 2" xfId="368"/>
    <cellStyle name="Обычный 164_1101_1102_1300_1402_1403_1404" xfId="406"/>
    <cellStyle name="Обычный 165" xfId="242"/>
    <cellStyle name="Обычный 165 2" xfId="369"/>
    <cellStyle name="Обычный 165_1101_1102_1300_1402_1403_1404" xfId="407"/>
    <cellStyle name="Обычный 166" xfId="243"/>
    <cellStyle name="Обычный 166 2" xfId="370"/>
    <cellStyle name="Обычный 166_1101_1102_1300_1402_1403_1404" xfId="408"/>
    <cellStyle name="Обычный 167" xfId="244"/>
    <cellStyle name="Обычный 167 2" xfId="371"/>
    <cellStyle name="Обычный 167_1101_1102_1300_1402_1403_1404" xfId="409"/>
    <cellStyle name="Обычный 168" xfId="245"/>
    <cellStyle name="Обычный 168 2" xfId="372"/>
    <cellStyle name="Обычный 168_1101_1102_1300_1402_1403_1404" xfId="410"/>
    <cellStyle name="Обычный 169" xfId="246"/>
    <cellStyle name="Обычный 169 2" xfId="373"/>
    <cellStyle name="Обычный 169_1101_1102_1300_1402_1403_1404" xfId="411"/>
    <cellStyle name="Обычный 17" xfId="383"/>
    <cellStyle name="Обычный 170" xfId="247"/>
    <cellStyle name="Обычный 170 2" xfId="374"/>
    <cellStyle name="Обычный 170_1101_1102_1300_1402_1403_1404" xfId="412"/>
    <cellStyle name="Обычный 18" xfId="384"/>
    <cellStyle name="Обычный 180" xfId="2"/>
    <cellStyle name="Обычный 180 2" xfId="8"/>
    <cellStyle name="Обычный 180 2 2" xfId="160"/>
    <cellStyle name="Обычный 180 2 2 2" xfId="293"/>
    <cellStyle name="Обычный 180 2 2_1101_1102_1300_1402_1403_1404" xfId="413"/>
    <cellStyle name="Обычный 180 2 3" xfId="258"/>
    <cellStyle name="Обычный 180 2_1101_1102_1300_1402_1403_1404" xfId="123"/>
    <cellStyle name="Обычный 180 3" xfId="159"/>
    <cellStyle name="Обычный 180 3 2" xfId="292"/>
    <cellStyle name="Обычный 180 3_1101_1102_1300_1402_1403_1404" xfId="414"/>
    <cellStyle name="Обычный 180 4" xfId="251"/>
    <cellStyle name="Обычный 180 5" xfId="252"/>
    <cellStyle name="Обычный 180_1101_1102_1300_1402_1403_1404" xfId="115"/>
    <cellStyle name="Обычный 188" xfId="72"/>
    <cellStyle name="Обычный 188 2" xfId="161"/>
    <cellStyle name="Обычный 188 2 2" xfId="294"/>
    <cellStyle name="Обычный 188 2_1101_1102_1300_1402_1403_1404" xfId="415"/>
    <cellStyle name="Обычный 188 3" xfId="290"/>
    <cellStyle name="Обычный 188_1101_1102_1300_1402_1403_1404" xfId="124"/>
    <cellStyle name="Обычный 19" xfId="385"/>
    <cellStyle name="Обычный 2" xfId="35"/>
    <cellStyle name="Обычный 2 10" xfId="343"/>
    <cellStyle name="Обычный 2 2" xfId="9"/>
    <cellStyle name="Обычный 2 2 2" xfId="163"/>
    <cellStyle name="Обычный 2 2 2 2" xfId="295"/>
    <cellStyle name="Обычный 2 2 2_1101_1102_1300_1402_1403_1404" xfId="416"/>
    <cellStyle name="Обычный 2 2 3" xfId="259"/>
    <cellStyle name="Обычный 2 2_1101_1102_1300_1402_1403_1404" xfId="125"/>
    <cellStyle name="Обычный 2 3" xfId="61"/>
    <cellStyle name="Обычный 2 3 2" xfId="164"/>
    <cellStyle name="Обычный 2 3_1101_1102_1300_1402_1403_1404" xfId="126"/>
    <cellStyle name="Обычный 2 4" xfId="66"/>
    <cellStyle name="Обычный 2 5" xfId="67"/>
    <cellStyle name="Обычный 2 6" xfId="68"/>
    <cellStyle name="Обычный 2 7" xfId="113"/>
    <cellStyle name="Обычный 2 8" xfId="162"/>
    <cellStyle name="Обычный 2 9" xfId="266"/>
    <cellStyle name="Обычный 2_1101_1102_1300_1402_1403_1404" xfId="116"/>
    <cellStyle name="Обычный 20" xfId="386"/>
    <cellStyle name="Обычный 204" xfId="248"/>
    <cellStyle name="Обычный 204 2" xfId="375"/>
    <cellStyle name="Обычный 204_1101_1102_1300_1402_1403_1404" xfId="417"/>
    <cellStyle name="Обычный 205" xfId="249"/>
    <cellStyle name="Обычный 205 2" xfId="376"/>
    <cellStyle name="Обычный 205_1101_1102_1300_1402_1403_1404" xfId="418"/>
    <cellStyle name="Обычный 206" xfId="73"/>
    <cellStyle name="Обычный 206 2" xfId="165"/>
    <cellStyle name="Обычный 206 2 2" xfId="296"/>
    <cellStyle name="Обычный 206 2_1101_1102_1300_1402_1403_1404" xfId="419"/>
    <cellStyle name="Обычный 206 3" xfId="291"/>
    <cellStyle name="Обычный 206_1101_1102_1300_1402_1403_1404" xfId="127"/>
    <cellStyle name="Обычный 21" xfId="387"/>
    <cellStyle name="Обычный 215" xfId="202"/>
    <cellStyle name="Обычный 215 2" xfId="333"/>
    <cellStyle name="Обычный 215_1101_1102_1300_1402_1403_1404" xfId="420"/>
    <cellStyle name="Обычный 216" xfId="203"/>
    <cellStyle name="Обычный 216 2" xfId="334"/>
    <cellStyle name="Обычный 216_1101_1102_1300_1402_1403_1404" xfId="421"/>
    <cellStyle name="Обычный 217" xfId="204"/>
    <cellStyle name="Обычный 217 2" xfId="335"/>
    <cellStyle name="Обычный 217_1101_1102_1300_1402_1403_1404" xfId="422"/>
    <cellStyle name="Обычный 218" xfId="3"/>
    <cellStyle name="Обычный 218 2" xfId="10"/>
    <cellStyle name="Обычный 218 2 2" xfId="167"/>
    <cellStyle name="Обычный 218 2 2 2" xfId="298"/>
    <cellStyle name="Обычный 218 2 2_1101_1102_1300_1402_1403_1404" xfId="423"/>
    <cellStyle name="Обычный 218 2 3" xfId="260"/>
    <cellStyle name="Обычный 218 2_1101_1102_1300_1402_1403_1404" xfId="128"/>
    <cellStyle name="Обычный 218 3" xfId="166"/>
    <cellStyle name="Обычный 218 3 2" xfId="297"/>
    <cellStyle name="Обычный 218 3_1101_1102_1300_1402_1403_1404" xfId="424"/>
    <cellStyle name="Обычный 218 4" xfId="250"/>
    <cellStyle name="Обычный 218 5" xfId="253"/>
    <cellStyle name="Обычный 218_1101_1102_1300_1402_1403_1404" xfId="117"/>
    <cellStyle name="Обычный 22" xfId="57"/>
    <cellStyle name="Обычный 22 2" xfId="168"/>
    <cellStyle name="Обычный 22 2 2" xfId="299"/>
    <cellStyle name="Обычный 22 2_1101_1102_1300_1402_1403_1404" xfId="425"/>
    <cellStyle name="Обычный 22 3" xfId="286"/>
    <cellStyle name="Обычный 22_1101_1102_1300_1402_1403_1404" xfId="129"/>
    <cellStyle name="Обычный 23" xfId="58"/>
    <cellStyle name="Обычный 23 2" xfId="169"/>
    <cellStyle name="Обычный 23 2 2" xfId="300"/>
    <cellStyle name="Обычный 23 2_1101_1102_1300_1402_1403_1404" xfId="426"/>
    <cellStyle name="Обычный 23 3" xfId="287"/>
    <cellStyle name="Обычный 23_1101_1102_1300_1402_1403_1404" xfId="130"/>
    <cellStyle name="Обычный 24" xfId="59"/>
    <cellStyle name="Обычный 24 2" xfId="170"/>
    <cellStyle name="Обычный 24 2 2" xfId="301"/>
    <cellStyle name="Обычный 24 2_1101_1102_1300_1402_1403_1404" xfId="427"/>
    <cellStyle name="Обычный 24 3" xfId="288"/>
    <cellStyle name="Обычный 24_1101_1102_1300_1402_1403_1404" xfId="131"/>
    <cellStyle name="Обычный 246" xfId="205"/>
    <cellStyle name="Обычный 246 2" xfId="336"/>
    <cellStyle name="Обычный 246_1101_1102_1300_1402_1403_1404" xfId="428"/>
    <cellStyle name="Обычный 247" xfId="206"/>
    <cellStyle name="Обычный 247 2" xfId="337"/>
    <cellStyle name="Обычный 247_1101_1102_1300_1402_1403_1404" xfId="429"/>
    <cellStyle name="Обычный 249" xfId="207"/>
    <cellStyle name="Обычный 249 2" xfId="338"/>
    <cellStyle name="Обычный 249_1101_1102_1300_1402_1403_1404" xfId="430"/>
    <cellStyle name="Обычный 25" xfId="60"/>
    <cellStyle name="Обычный 25 2" xfId="171"/>
    <cellStyle name="Обычный 25 2 2" xfId="302"/>
    <cellStyle name="Обычный 25 2_1101_1102_1300_1402_1403_1404" xfId="431"/>
    <cellStyle name="Обычный 25 3" xfId="289"/>
    <cellStyle name="Обычный 25_1101_1102_1300_1402_1403_1404" xfId="132"/>
    <cellStyle name="Обычный 255" xfId="4"/>
    <cellStyle name="Обычный 255 2" xfId="11"/>
    <cellStyle name="Обычный 255 2 2" xfId="173"/>
    <cellStyle name="Обычный 255 2 2 2" xfId="304"/>
    <cellStyle name="Обычный 255 2 2_1101_1102_1300_1402_1403_1404" xfId="432"/>
    <cellStyle name="Обычный 255 2 3" xfId="261"/>
    <cellStyle name="Обычный 255 2_1101_1102_1300_1402_1403_1404" xfId="133"/>
    <cellStyle name="Обычный 255 3" xfId="172"/>
    <cellStyle name="Обычный 255 3 2" xfId="303"/>
    <cellStyle name="Обычный 255 3_1101_1102_1300_1402_1403_1404" xfId="433"/>
    <cellStyle name="Обычный 255 4" xfId="254"/>
    <cellStyle name="Обычный 255_1101_1102_1300_1402_1403_1404" xfId="118"/>
    <cellStyle name="Обычный 26" xfId="388"/>
    <cellStyle name="Обычный 27" xfId="389"/>
    <cellStyle name="Обычный 28" xfId="223"/>
    <cellStyle name="Обычный 28 2" xfId="350"/>
    <cellStyle name="Обычный 28_1101_1102_1300_1402_1403_1404" xfId="434"/>
    <cellStyle name="Обычный 29" xfId="224"/>
    <cellStyle name="Обычный 29 2" xfId="351"/>
    <cellStyle name="Обычный 29_1101_1102_1300_1402_1403_1404" xfId="435"/>
    <cellStyle name="Обычный 3" xfId="69"/>
    <cellStyle name="Обычный 3 2" xfId="12"/>
    <cellStyle name="Обычный 3 2 2" xfId="174"/>
    <cellStyle name="Обычный 3 2 2 2" xfId="305"/>
    <cellStyle name="Обычный 3 2 2_1101_1102_1300_1402_1403_1404" xfId="436"/>
    <cellStyle name="Обычный 3 2 3" xfId="262"/>
    <cellStyle name="Обычный 3 2_1101_1102_1300_1402_1403_1404" xfId="134"/>
    <cellStyle name="Обычный 3_241100_2417_2500" xfId="509"/>
    <cellStyle name="Обычный 30" xfId="225"/>
    <cellStyle name="Обычный 30 2" xfId="352"/>
    <cellStyle name="Обычный 30_1101_1102_1300_1402_1403_1404" xfId="437"/>
    <cellStyle name="Обычный 31" xfId="226"/>
    <cellStyle name="Обычный 31 2" xfId="353"/>
    <cellStyle name="Обычный 31_1101_1102_1300_1402_1403_1404" xfId="438"/>
    <cellStyle name="Обычный 32" xfId="227"/>
    <cellStyle name="Обычный 32 2" xfId="354"/>
    <cellStyle name="Обычный 32_1101_1102_1300_1402_1403_1404" xfId="439"/>
    <cellStyle name="Обычный 33" xfId="475"/>
    <cellStyle name="Обычный 34" xfId="476"/>
    <cellStyle name="Обычный 35" xfId="228"/>
    <cellStyle name="Обычный 35 2" xfId="355"/>
    <cellStyle name="Обычный 35_1101_1102_1300_1402_1403_1404" xfId="440"/>
    <cellStyle name="Обычный 36" xfId="477"/>
    <cellStyle name="Обычный 37" xfId="478"/>
    <cellStyle name="Обычный 38" xfId="233"/>
    <cellStyle name="Обычный 38 2" xfId="360"/>
    <cellStyle name="Обычный 38_1101_1102_1300_1402_1403_1404" xfId="441"/>
    <cellStyle name="Обычный 39" xfId="479"/>
    <cellStyle name="Обычный 4" xfId="70"/>
    <cellStyle name="Обычный 40" xfId="229"/>
    <cellStyle name="Обычный 40 2" xfId="356"/>
    <cellStyle name="Обычный 40_1101_1102_1300_1402_1403_1404" xfId="442"/>
    <cellStyle name="Обычный 41" xfId="480"/>
    <cellStyle name="Обычный 42" xfId="481"/>
    <cellStyle name="Обычный 43" xfId="482"/>
    <cellStyle name="Обычный 44" xfId="483"/>
    <cellStyle name="Обычный 45" xfId="230"/>
    <cellStyle name="Обычный 45 2" xfId="357"/>
    <cellStyle name="Обычный 45_1101_1102_1300_1402_1403_1404" xfId="443"/>
    <cellStyle name="Обычный 46" xfId="484"/>
    <cellStyle name="Обычный 47" xfId="485"/>
    <cellStyle name="Обычный 48" xfId="486"/>
    <cellStyle name="Обычный 49" xfId="487"/>
    <cellStyle name="Обычный 5" xfId="38"/>
    <cellStyle name="Обычный 5 2" xfId="175"/>
    <cellStyle name="Обычный 5 2 2" xfId="306"/>
    <cellStyle name="Обычный 5 2_1101_1102_1300_1402_1403_1404" xfId="444"/>
    <cellStyle name="Обычный 5 3" xfId="267"/>
    <cellStyle name="Обычный 5_1101_1102_1300_1402_1403_1404" xfId="135"/>
    <cellStyle name="Обычный 50" xfId="200"/>
    <cellStyle name="Обычный 50 2" xfId="331"/>
    <cellStyle name="Обычный 50_1101_1102_1300_1402_1403_1404" xfId="445"/>
    <cellStyle name="Обычный 51" xfId="488"/>
    <cellStyle name="Обычный 52" xfId="489"/>
    <cellStyle name="Обычный 53" xfId="490"/>
    <cellStyle name="Обычный 54" xfId="491"/>
    <cellStyle name="Обычный 55" xfId="231"/>
    <cellStyle name="Обычный 55 2" xfId="358"/>
    <cellStyle name="Обычный 55_1101_1102_1300_1402_1403_1404" xfId="446"/>
    <cellStyle name="Обычный 56" xfId="492"/>
    <cellStyle name="Обычный 57" xfId="493"/>
    <cellStyle name="Обычный 58" xfId="494"/>
    <cellStyle name="Обычный 59" xfId="495"/>
    <cellStyle name="Обычный 6" xfId="71"/>
    <cellStyle name="Обычный 60" xfId="496"/>
    <cellStyle name="Обычный 61" xfId="497"/>
    <cellStyle name="Обычный 62" xfId="498"/>
    <cellStyle name="Обычный 63" xfId="232"/>
    <cellStyle name="Обычный 63 2" xfId="359"/>
    <cellStyle name="Обычный 63_1101_1102_1300_1402_1403_1404" xfId="447"/>
    <cellStyle name="Обычный 64" xfId="499"/>
    <cellStyle name="Обычный 65" xfId="500"/>
    <cellStyle name="Обычный 66" xfId="501"/>
    <cellStyle name="Обычный 67" xfId="502"/>
    <cellStyle name="Обычный 68" xfId="503"/>
    <cellStyle name="Обычный 69" xfId="504"/>
    <cellStyle name="Обычный 7" xfId="216"/>
    <cellStyle name="Обычный 7 2" xfId="344"/>
    <cellStyle name="Обычный 7_1101_1102_1300_1402_1403_1404" xfId="448"/>
    <cellStyle name="Обычный 70" xfId="5"/>
    <cellStyle name="Обычный 70 2" xfId="13"/>
    <cellStyle name="Обычный 70 2 2" xfId="177"/>
    <cellStyle name="Обычный 70 2 2 2" xfId="308"/>
    <cellStyle name="Обычный 70 2 2_1101_1102_1300_1402_1403_1404" xfId="449"/>
    <cellStyle name="Обычный 70 2 3" xfId="263"/>
    <cellStyle name="Обычный 70 2_1101_1102_1300_1402_1403_1404" xfId="136"/>
    <cellStyle name="Обычный 70 3" xfId="176"/>
    <cellStyle name="Обычный 70 3 2" xfId="307"/>
    <cellStyle name="Обычный 70 3_1101_1102_1300_1402_1403_1404" xfId="450"/>
    <cellStyle name="Обычный 70 4" xfId="255"/>
    <cellStyle name="Обычный 70_1101_1102_1300_1402_1403_1404" xfId="119"/>
    <cellStyle name="Обычный 71" xfId="6"/>
    <cellStyle name="Обычный 71 2" xfId="14"/>
    <cellStyle name="Обычный 71 2 2" xfId="179"/>
    <cellStyle name="Обычный 71 2 2 2" xfId="310"/>
    <cellStyle name="Обычный 71 2 2_1101_1102_1300_1402_1403_1404" xfId="451"/>
    <cellStyle name="Обычный 71 2 3" xfId="264"/>
    <cellStyle name="Обычный 71 2_1101_1102_1300_1402_1403_1404" xfId="137"/>
    <cellStyle name="Обычный 71 3" xfId="178"/>
    <cellStyle name="Обычный 71 3 2" xfId="309"/>
    <cellStyle name="Обычный 71 3_1101_1102_1300_1402_1403_1404" xfId="452"/>
    <cellStyle name="Обычный 71 4" xfId="256"/>
    <cellStyle name="Обычный 71_1101_1102_1300_1402_1403_1404" xfId="120"/>
    <cellStyle name="Обычный 72" xfId="505"/>
    <cellStyle name="Обычный 73" xfId="506"/>
    <cellStyle name="Обычный 74" xfId="507"/>
    <cellStyle name="Обычный 75" xfId="508"/>
    <cellStyle name="Обычный 77" xfId="39"/>
    <cellStyle name="Обычный 77 2" xfId="180"/>
    <cellStyle name="Обычный 77 2 2" xfId="311"/>
    <cellStyle name="Обычный 77 2_1101_1102_1300_1402_1403_1404" xfId="453"/>
    <cellStyle name="Обычный 77 3" xfId="268"/>
    <cellStyle name="Обычный 77_1101_1102_1300_1402_1403_1404" xfId="138"/>
    <cellStyle name="Обычный 78" xfId="40"/>
    <cellStyle name="Обычный 78 2" xfId="181"/>
    <cellStyle name="Обычный 78 2 2" xfId="312"/>
    <cellStyle name="Обычный 78 2_1101_1102_1300_1402_1403_1404" xfId="454"/>
    <cellStyle name="Обычный 78 3" xfId="269"/>
    <cellStyle name="Обычный 78_1101_1102_1300_1402_1403_1404" xfId="139"/>
    <cellStyle name="Обычный 79" xfId="7"/>
    <cellStyle name="Обычный 79 2" xfId="15"/>
    <cellStyle name="Обычный 79 2 2" xfId="183"/>
    <cellStyle name="Обычный 79 2 2 2" xfId="314"/>
    <cellStyle name="Обычный 79 2 2_1101_1102_1300_1402_1403_1404" xfId="455"/>
    <cellStyle name="Обычный 79 2 3" xfId="265"/>
    <cellStyle name="Обычный 79 2_1101_1102_1300_1402_1403_1404" xfId="140"/>
    <cellStyle name="Обычный 79 3" xfId="182"/>
    <cellStyle name="Обычный 79 3 2" xfId="313"/>
    <cellStyle name="Обычный 79 3_1101_1102_1300_1402_1403_1404" xfId="456"/>
    <cellStyle name="Обычный 79 4" xfId="257"/>
    <cellStyle name="Обычный 79_1101_1102_1300_1402_1403_1404" xfId="121"/>
    <cellStyle name="Обычный 8" xfId="217"/>
    <cellStyle name="Обычный 8 2" xfId="345"/>
    <cellStyle name="Обычный 8_1101_1102_1300_1402_1403_1404" xfId="457"/>
    <cellStyle name="Обычный 80" xfId="41"/>
    <cellStyle name="Обычный 80 2" xfId="184"/>
    <cellStyle name="Обычный 80 2 2" xfId="315"/>
    <cellStyle name="Обычный 80 2_1101_1102_1300_1402_1403_1404" xfId="458"/>
    <cellStyle name="Обычный 80 3" xfId="270"/>
    <cellStyle name="Обычный 80_1101_1102_1300_1402_1403_1404" xfId="141"/>
    <cellStyle name="Обычный 81" xfId="42"/>
    <cellStyle name="Обычный 81 2" xfId="185"/>
    <cellStyle name="Обычный 81 2 2" xfId="316"/>
    <cellStyle name="Обычный 81 2_1101_1102_1300_1402_1403_1404" xfId="459"/>
    <cellStyle name="Обычный 81 3" xfId="271"/>
    <cellStyle name="Обычный 81_1101_1102_1300_1402_1403_1404" xfId="142"/>
    <cellStyle name="Обычный 82" xfId="43"/>
    <cellStyle name="Обычный 82 2" xfId="186"/>
    <cellStyle name="Обычный 82 2 2" xfId="317"/>
    <cellStyle name="Обычный 82 2_1101_1102_1300_1402_1403_1404" xfId="460"/>
    <cellStyle name="Обычный 82 3" xfId="272"/>
    <cellStyle name="Обычный 82_1101_1102_1300_1402_1403_1404" xfId="143"/>
    <cellStyle name="Обычный 83" xfId="44"/>
    <cellStyle name="Обычный 83 2" xfId="187"/>
    <cellStyle name="Обычный 83 2 2" xfId="318"/>
    <cellStyle name="Обычный 83 2_1101_1102_1300_1402_1403_1404" xfId="461"/>
    <cellStyle name="Обычный 83 3" xfId="273"/>
    <cellStyle name="Обычный 83_1101_1102_1300_1402_1403_1404" xfId="144"/>
    <cellStyle name="Обычный 84" xfId="45"/>
    <cellStyle name="Обычный 84 2" xfId="188"/>
    <cellStyle name="Обычный 84 2 2" xfId="319"/>
    <cellStyle name="Обычный 84 2_1101_1102_1300_1402_1403_1404" xfId="462"/>
    <cellStyle name="Обычный 84 3" xfId="274"/>
    <cellStyle name="Обычный 84_1101_1102_1300_1402_1403_1404" xfId="145"/>
    <cellStyle name="Обычный 85" xfId="46"/>
    <cellStyle name="Обычный 85 2" xfId="189"/>
    <cellStyle name="Обычный 85 2 2" xfId="320"/>
    <cellStyle name="Обычный 85 2_1101_1102_1300_1402_1403_1404" xfId="463"/>
    <cellStyle name="Обычный 85 3" xfId="275"/>
    <cellStyle name="Обычный 85_1101_1102_1300_1402_1403_1404" xfId="146"/>
    <cellStyle name="Обычный 86" xfId="47"/>
    <cellStyle name="Обычный 86 2" xfId="190"/>
    <cellStyle name="Обычный 86 2 2" xfId="321"/>
    <cellStyle name="Обычный 86 2_1101_1102_1300_1402_1403_1404" xfId="464"/>
    <cellStyle name="Обычный 86 3" xfId="276"/>
    <cellStyle name="Обычный 86_1101_1102_1300_1402_1403_1404" xfId="147"/>
    <cellStyle name="Обычный 87" xfId="48"/>
    <cellStyle name="Обычный 87 2" xfId="191"/>
    <cellStyle name="Обычный 87 2 2" xfId="322"/>
    <cellStyle name="Обычный 87 2_1101_1102_1300_1402_1403_1404" xfId="465"/>
    <cellStyle name="Обычный 87 3" xfId="277"/>
    <cellStyle name="Обычный 87_1101_1102_1300_1402_1403_1404" xfId="148"/>
    <cellStyle name="Обычный 88" xfId="49"/>
    <cellStyle name="Обычный 88 2" xfId="192"/>
    <cellStyle name="Обычный 88 2 2" xfId="323"/>
    <cellStyle name="Обычный 88 2_1101_1102_1300_1402_1403_1404" xfId="466"/>
    <cellStyle name="Обычный 88 3" xfId="278"/>
    <cellStyle name="Обычный 88_1101_1102_1300_1402_1403_1404" xfId="149"/>
    <cellStyle name="Обычный 89" xfId="50"/>
    <cellStyle name="Обычный 89 2" xfId="193"/>
    <cellStyle name="Обычный 89 2 2" xfId="324"/>
    <cellStyle name="Обычный 89 2_1101_1102_1300_1402_1403_1404" xfId="467"/>
    <cellStyle name="Обычный 89 3" xfId="279"/>
    <cellStyle name="Обычный 89_1101_1102_1300_1402_1403_1404" xfId="150"/>
    <cellStyle name="Обычный 9" xfId="218"/>
    <cellStyle name="Обычный 9 2" xfId="346"/>
    <cellStyle name="Обычный 9_1101_1102_1300_1402_1403_1404" xfId="468"/>
    <cellStyle name="Обычный 90" xfId="51"/>
    <cellStyle name="Обычный 90 2" xfId="194"/>
    <cellStyle name="Обычный 90 2 2" xfId="325"/>
    <cellStyle name="Обычный 90 2_1101_1102_1300_1402_1403_1404" xfId="469"/>
    <cellStyle name="Обычный 90 3" xfId="280"/>
    <cellStyle name="Обычный 90_1101_1102_1300_1402_1403_1404" xfId="151"/>
    <cellStyle name="Обычный 92" xfId="52"/>
    <cellStyle name="Обычный 92 2" xfId="195"/>
    <cellStyle name="Обычный 92 2 2" xfId="326"/>
    <cellStyle name="Обычный 92 2_1101_1102_1300_1402_1403_1404" xfId="470"/>
    <cellStyle name="Обычный 92 3" xfId="281"/>
    <cellStyle name="Обычный 92_1101_1102_1300_1402_1403_1404" xfId="152"/>
    <cellStyle name="Обычный 93" xfId="53"/>
    <cellStyle name="Обычный 93 2" xfId="196"/>
    <cellStyle name="Обычный 93 2 2" xfId="327"/>
    <cellStyle name="Обычный 93 2_1101_1102_1300_1402_1403_1404" xfId="471"/>
    <cellStyle name="Обычный 93 3" xfId="282"/>
    <cellStyle name="Обычный 93_1101_1102_1300_1402_1403_1404" xfId="153"/>
    <cellStyle name="Обычный 94" xfId="54"/>
    <cellStyle name="Обычный 94 2" xfId="197"/>
    <cellStyle name="Обычный 94 2 2" xfId="328"/>
    <cellStyle name="Обычный 94 2_1101_1102_1300_1402_1403_1404" xfId="472"/>
    <cellStyle name="Обычный 94 3" xfId="283"/>
    <cellStyle name="Обычный 94_1101_1102_1300_1402_1403_1404" xfId="154"/>
    <cellStyle name="Обычный 95" xfId="55"/>
    <cellStyle name="Обычный 95 2" xfId="198"/>
    <cellStyle name="Обычный 95 2 2" xfId="329"/>
    <cellStyle name="Обычный 95 2_1101_1102_1300_1402_1403_1404" xfId="473"/>
    <cellStyle name="Обычный 95 3" xfId="284"/>
    <cellStyle name="Обычный 95_1101_1102_1300_1402_1403_1404" xfId="155"/>
    <cellStyle name="Обычный 96" xfId="56"/>
    <cellStyle name="Обычный 96 2" xfId="199"/>
    <cellStyle name="Обычный 96 2 2" xfId="330"/>
    <cellStyle name="Обычный 96 2_1101_1102_1300_1402_1403_1404" xfId="474"/>
    <cellStyle name="Обычный 96 3" xfId="285"/>
    <cellStyle name="Обычный 96_1101_1102_1300_1402_1403_1404" xfId="156"/>
    <cellStyle name="Підсумок" xfId="105"/>
    <cellStyle name="Поганий" xfId="106"/>
    <cellStyle name="Примечание 2" xfId="36"/>
    <cellStyle name="Примітка" xfId="107"/>
    <cellStyle name="Примітка 2" xfId="381"/>
    <cellStyle name="Примітка 3" xfId="382"/>
    <cellStyle name="Примітка 4" xfId="510"/>
    <cellStyle name="Примітка 5" xfId="511"/>
    <cellStyle name="Примітка 6" xfId="512"/>
    <cellStyle name="Результат" xfId="108"/>
    <cellStyle name="Середній" xfId="109"/>
    <cellStyle name="Стиль 1" xfId="37"/>
    <cellStyle name="Текст попередження" xfId="110"/>
    <cellStyle name="Текст пояснення" xfId="11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Лист13">
    <tabColor indexed="14"/>
  </sheetPr>
  <dimension ref="A1:M67"/>
  <sheetViews>
    <sheetView view="pageBreakPreview" zoomScale="75" zoomScaleNormal="75" zoomScaleSheetLayoutView="75" workbookViewId="0">
      <selection activeCell="J5" sqref="J1:K1048576"/>
    </sheetView>
  </sheetViews>
  <sheetFormatPr defaultColWidth="9.125" defaultRowHeight="13.6"/>
  <cols>
    <col min="1" max="1" width="42" style="17" customWidth="1"/>
    <col min="2" max="2" width="14" style="17" customWidth="1"/>
    <col min="3" max="3" width="14.5" style="88" customWidth="1"/>
    <col min="4" max="4" width="15.875" style="88" customWidth="1"/>
    <col min="5" max="5" width="16.375" style="17" customWidth="1"/>
    <col min="6" max="6" width="13.5" style="17" customWidth="1"/>
    <col min="7" max="7" width="8.125" style="17" customWidth="1"/>
    <col min="8" max="8" width="13.125" style="17" customWidth="1"/>
    <col min="9" max="9" width="7.875" style="17" customWidth="1"/>
    <col min="10" max="10" width="11.875" style="17" customWidth="1"/>
    <col min="11" max="11" width="9.5" style="17" customWidth="1"/>
    <col min="12" max="12" width="9.5" style="17" bestFit="1" customWidth="1"/>
    <col min="13" max="16384" width="9.125" style="17"/>
  </cols>
  <sheetData>
    <row r="1" spans="1:13" ht="21.6" customHeight="1">
      <c r="A1" s="104" t="s">
        <v>44</v>
      </c>
      <c r="B1" s="104"/>
      <c r="C1" s="104"/>
      <c r="D1" s="104"/>
      <c r="E1" s="104"/>
      <c r="F1" s="104"/>
      <c r="G1" s="104"/>
      <c r="H1" s="104"/>
      <c r="I1" s="104"/>
      <c r="J1" s="104"/>
      <c r="K1" s="104"/>
    </row>
    <row r="2" spans="1:13" ht="17.5" customHeight="1">
      <c r="A2" s="115" t="s">
        <v>150</v>
      </c>
      <c r="B2" s="115"/>
      <c r="C2" s="115"/>
      <c r="D2" s="115"/>
      <c r="E2" s="115"/>
      <c r="F2" s="115"/>
      <c r="G2" s="115"/>
      <c r="H2" s="115"/>
      <c r="I2" s="115"/>
      <c r="J2" s="115"/>
      <c r="K2" s="115"/>
    </row>
    <row r="3" spans="1:13" ht="22.1" customHeight="1">
      <c r="A3" s="118" t="s">
        <v>53</v>
      </c>
      <c r="B3" s="118"/>
      <c r="C3" s="118"/>
      <c r="D3" s="118"/>
      <c r="E3" s="118"/>
      <c r="F3" s="118"/>
      <c r="G3" s="118"/>
      <c r="H3" s="118"/>
      <c r="I3" s="118"/>
      <c r="J3" s="118"/>
      <c r="K3" s="118"/>
    </row>
    <row r="4" spans="1:13" ht="19.55" customHeight="1">
      <c r="A4" s="105" t="s">
        <v>163</v>
      </c>
      <c r="B4" s="105"/>
      <c r="C4" s="105"/>
      <c r="D4" s="105"/>
      <c r="E4" s="105"/>
      <c r="F4" s="105"/>
      <c r="G4" s="105"/>
      <c r="H4" s="105"/>
      <c r="I4" s="105"/>
      <c r="J4" s="105"/>
      <c r="K4" s="105"/>
    </row>
    <row r="5" spans="1:13" ht="18.350000000000001">
      <c r="A5" s="38"/>
      <c r="B5" s="39"/>
      <c r="C5" s="89"/>
      <c r="D5" s="90"/>
      <c r="E5" s="45"/>
      <c r="F5" s="46"/>
      <c r="G5" s="40"/>
      <c r="H5" s="40"/>
      <c r="I5" s="40"/>
      <c r="J5" s="40"/>
      <c r="K5" s="41" t="s">
        <v>61</v>
      </c>
    </row>
    <row r="6" spans="1:13" ht="54" customHeight="1">
      <c r="A6" s="106" t="s">
        <v>135</v>
      </c>
      <c r="B6" s="110" t="s">
        <v>151</v>
      </c>
      <c r="C6" s="110" t="s">
        <v>152</v>
      </c>
      <c r="D6" s="99" t="s">
        <v>39</v>
      </c>
      <c r="E6" s="100"/>
      <c r="F6" s="99" t="s">
        <v>40</v>
      </c>
      <c r="G6" s="100"/>
      <c r="H6" s="100"/>
      <c r="I6" s="100"/>
      <c r="J6" s="100"/>
      <c r="K6" s="101"/>
    </row>
    <row r="7" spans="1:13" ht="83.55" customHeight="1">
      <c r="A7" s="107"/>
      <c r="B7" s="111"/>
      <c r="C7" s="111"/>
      <c r="D7" s="113" t="s">
        <v>160</v>
      </c>
      <c r="E7" s="116" t="s">
        <v>161</v>
      </c>
      <c r="F7" s="119" t="s">
        <v>148</v>
      </c>
      <c r="G7" s="120"/>
      <c r="H7" s="102" t="s">
        <v>149</v>
      </c>
      <c r="I7" s="103"/>
      <c r="J7" s="102" t="s">
        <v>162</v>
      </c>
      <c r="K7" s="109"/>
    </row>
    <row r="8" spans="1:13" ht="15.8" customHeight="1">
      <c r="A8" s="108"/>
      <c r="B8" s="112"/>
      <c r="C8" s="112"/>
      <c r="D8" s="114"/>
      <c r="E8" s="117"/>
      <c r="F8" s="14" t="s">
        <v>41</v>
      </c>
      <c r="G8" s="15" t="s">
        <v>42</v>
      </c>
      <c r="H8" s="14" t="s">
        <v>41</v>
      </c>
      <c r="I8" s="15" t="s">
        <v>42</v>
      </c>
      <c r="J8" s="14" t="s">
        <v>41</v>
      </c>
      <c r="K8" s="15" t="s">
        <v>42</v>
      </c>
    </row>
    <row r="9" spans="1:13" ht="19.05" customHeight="1">
      <c r="A9" s="22" t="s">
        <v>43</v>
      </c>
      <c r="B9" s="67">
        <v>800000</v>
      </c>
      <c r="C9" s="67">
        <v>800000</v>
      </c>
      <c r="D9" s="63">
        <v>911676.21958999999</v>
      </c>
      <c r="E9" s="63">
        <v>848258.31683000014</v>
      </c>
      <c r="F9" s="51">
        <f t="shared" ref="F9:F40" si="0">D9-B9</f>
        <v>111676.21958999999</v>
      </c>
      <c r="G9" s="6">
        <f t="shared" ref="G9:G40" si="1">IF(B9=0,0,D9/B9*100)</f>
        <v>113.95952744874999</v>
      </c>
      <c r="H9" s="51">
        <f t="shared" ref="H9:H40" si="2">D9-C9</f>
        <v>111676.21958999999</v>
      </c>
      <c r="I9" s="6">
        <f t="shared" ref="I9:I40" si="3">IF(C9=0,0,D9/C9*100)</f>
        <v>113.95952744874999</v>
      </c>
      <c r="J9" s="51">
        <f t="shared" ref="J9:J40" si="4">D9-E9</f>
        <v>63417.902759999852</v>
      </c>
      <c r="K9" s="6">
        <f t="shared" ref="K9:K40" si="5">IF(E9=0,0,D9/E9*100)</f>
        <v>107.47624886213872</v>
      </c>
      <c r="L9" s="35"/>
      <c r="M9" s="37"/>
    </row>
    <row r="10" spans="1:13" ht="19.55" customHeight="1">
      <c r="A10" s="72" t="s">
        <v>65</v>
      </c>
      <c r="B10" s="67">
        <v>33.200000000000003</v>
      </c>
      <c r="C10" s="67">
        <v>33.200000000000003</v>
      </c>
      <c r="D10" s="63">
        <v>24.289929999999998</v>
      </c>
      <c r="E10" s="63">
        <v>35.13503</v>
      </c>
      <c r="F10" s="51">
        <f t="shared" si="0"/>
        <v>-8.9100700000000046</v>
      </c>
      <c r="G10" s="6">
        <f t="shared" si="1"/>
        <v>73.162439759036133</v>
      </c>
      <c r="H10" s="51">
        <f t="shared" si="2"/>
        <v>-8.9100700000000046</v>
      </c>
      <c r="I10" s="6">
        <f t="shared" si="3"/>
        <v>73.162439759036133</v>
      </c>
      <c r="J10" s="51">
        <f t="shared" si="4"/>
        <v>-10.845100000000002</v>
      </c>
      <c r="K10" s="6">
        <f t="shared" si="5"/>
        <v>69.133084559768406</v>
      </c>
      <c r="L10" s="35"/>
      <c r="M10" s="37"/>
    </row>
    <row r="11" spans="1:13" ht="17" customHeight="1">
      <c r="A11" s="72" t="s">
        <v>66</v>
      </c>
      <c r="B11" s="67">
        <v>10</v>
      </c>
      <c r="C11" s="67">
        <v>6.7519999999999998</v>
      </c>
      <c r="D11" s="63">
        <v>6.75319</v>
      </c>
      <c r="E11" s="63">
        <v>22.032350000000001</v>
      </c>
      <c r="F11" s="58">
        <f t="shared" si="0"/>
        <v>-3.24681</v>
      </c>
      <c r="G11" s="32">
        <f t="shared" si="1"/>
        <v>67.531900000000007</v>
      </c>
      <c r="H11" s="51">
        <f t="shared" si="2"/>
        <v>1.1900000000002464E-3</v>
      </c>
      <c r="I11" s="6">
        <f t="shared" si="3"/>
        <v>100.01762440758296</v>
      </c>
      <c r="J11" s="51">
        <f t="shared" si="4"/>
        <v>-15.279160000000001</v>
      </c>
      <c r="K11" s="6">
        <f t="shared" si="5"/>
        <v>30.651246916466015</v>
      </c>
      <c r="L11" s="35"/>
      <c r="M11" s="37"/>
    </row>
    <row r="12" spans="1:13" ht="18" customHeight="1">
      <c r="A12" s="72" t="s">
        <v>67</v>
      </c>
      <c r="B12" s="67">
        <v>50</v>
      </c>
      <c r="C12" s="67">
        <v>50</v>
      </c>
      <c r="D12" s="63">
        <v>18.488</v>
      </c>
      <c r="E12" s="63">
        <v>52.245799999999996</v>
      </c>
      <c r="F12" s="51">
        <f t="shared" si="0"/>
        <v>-31.512</v>
      </c>
      <c r="G12" s="6">
        <f t="shared" si="1"/>
        <v>36.975999999999999</v>
      </c>
      <c r="H12" s="51">
        <f t="shared" si="2"/>
        <v>-31.512</v>
      </c>
      <c r="I12" s="6">
        <f t="shared" si="3"/>
        <v>36.975999999999999</v>
      </c>
      <c r="J12" s="51">
        <f t="shared" si="4"/>
        <v>-33.757799999999996</v>
      </c>
      <c r="K12" s="6">
        <f t="shared" si="5"/>
        <v>35.386576528639623</v>
      </c>
      <c r="L12" s="35"/>
      <c r="M12" s="37"/>
    </row>
    <row r="13" spans="1:13" ht="15.65" customHeight="1">
      <c r="A13" s="71" t="s">
        <v>124</v>
      </c>
      <c r="B13" s="70">
        <v>93.2</v>
      </c>
      <c r="C13" s="70">
        <v>89.951999999999998</v>
      </c>
      <c r="D13" s="64">
        <v>49.531120000000001</v>
      </c>
      <c r="E13" s="64">
        <v>109.41318</v>
      </c>
      <c r="F13" s="58">
        <f t="shared" si="0"/>
        <v>-43.668880000000001</v>
      </c>
      <c r="G13" s="32">
        <f t="shared" si="1"/>
        <v>53.144978540772534</v>
      </c>
      <c r="H13" s="58">
        <f t="shared" si="2"/>
        <v>-40.420879999999997</v>
      </c>
      <c r="I13" s="32">
        <f t="shared" si="3"/>
        <v>55.063945215225893</v>
      </c>
      <c r="J13" s="58">
        <f t="shared" si="4"/>
        <v>-59.882059999999996</v>
      </c>
      <c r="K13" s="32">
        <f t="shared" si="5"/>
        <v>45.269792907947654</v>
      </c>
      <c r="L13" s="35"/>
      <c r="M13" s="37"/>
    </row>
    <row r="14" spans="1:13" ht="17.350000000000001" customHeight="1">
      <c r="A14" s="72" t="s">
        <v>68</v>
      </c>
      <c r="B14" s="63">
        <v>8600</v>
      </c>
      <c r="C14" s="67">
        <v>8600</v>
      </c>
      <c r="D14" s="63">
        <v>11163.23199</v>
      </c>
      <c r="E14" s="63">
        <v>9562.9590099999987</v>
      </c>
      <c r="F14" s="51">
        <f t="shared" si="0"/>
        <v>2563.2319900000002</v>
      </c>
      <c r="G14" s="6">
        <f t="shared" si="1"/>
        <v>129.80502313953488</v>
      </c>
      <c r="H14" s="51">
        <f t="shared" si="2"/>
        <v>2563.2319900000002</v>
      </c>
      <c r="I14" s="6">
        <f t="shared" si="3"/>
        <v>129.80502313953488</v>
      </c>
      <c r="J14" s="51">
        <f t="shared" si="4"/>
        <v>1600.2729800000016</v>
      </c>
      <c r="K14" s="6">
        <f t="shared" si="5"/>
        <v>116.73407758337764</v>
      </c>
      <c r="L14" s="35"/>
      <c r="M14" s="37"/>
    </row>
    <row r="15" spans="1:13" ht="14.95" customHeight="1">
      <c r="A15" s="72" t="s">
        <v>69</v>
      </c>
      <c r="B15" s="63">
        <v>31461.599999999999</v>
      </c>
      <c r="C15" s="67">
        <v>37713.670000000006</v>
      </c>
      <c r="D15" s="63">
        <v>41323.274839999998</v>
      </c>
      <c r="E15" s="63">
        <v>33729.308819999998</v>
      </c>
      <c r="F15" s="51">
        <f t="shared" si="0"/>
        <v>9861.6748399999997</v>
      </c>
      <c r="G15" s="6">
        <f t="shared" si="1"/>
        <v>131.34511544231697</v>
      </c>
      <c r="H15" s="51">
        <f t="shared" si="2"/>
        <v>3609.6048399999927</v>
      </c>
      <c r="I15" s="6">
        <f t="shared" si="3"/>
        <v>109.57107817934451</v>
      </c>
      <c r="J15" s="51">
        <f t="shared" si="4"/>
        <v>7593.9660199999998</v>
      </c>
      <c r="K15" s="6">
        <f t="shared" si="5"/>
        <v>122.51444303387893</v>
      </c>
      <c r="L15" s="35"/>
      <c r="M15" s="37"/>
    </row>
    <row r="16" spans="1:13" ht="15.8" customHeight="1">
      <c r="A16" s="72" t="s">
        <v>70</v>
      </c>
      <c r="B16" s="63">
        <v>13589.1</v>
      </c>
      <c r="C16" s="67">
        <v>18755.000000000004</v>
      </c>
      <c r="D16" s="63">
        <v>26622.471570000002</v>
      </c>
      <c r="E16" s="63">
        <v>18152.859120000001</v>
      </c>
      <c r="F16" s="51">
        <f t="shared" si="0"/>
        <v>13033.371570000001</v>
      </c>
      <c r="G16" s="6">
        <f t="shared" si="1"/>
        <v>195.91048391725724</v>
      </c>
      <c r="H16" s="51">
        <f t="shared" si="2"/>
        <v>7867.4715699999979</v>
      </c>
      <c r="I16" s="6">
        <f t="shared" si="3"/>
        <v>141.94866206344975</v>
      </c>
      <c r="J16" s="51">
        <f t="shared" si="4"/>
        <v>8469.6124500000005</v>
      </c>
      <c r="K16" s="6">
        <f t="shared" si="5"/>
        <v>146.65718162638393</v>
      </c>
      <c r="L16" s="35"/>
      <c r="M16" s="37"/>
    </row>
    <row r="17" spans="1:13" ht="15.8" customHeight="1">
      <c r="A17" s="72" t="s">
        <v>123</v>
      </c>
      <c r="B17" s="67">
        <v>83340.5</v>
      </c>
      <c r="C17" s="67">
        <v>101359.34503999999</v>
      </c>
      <c r="D17" s="63">
        <v>104145.00235999998</v>
      </c>
      <c r="E17" s="63">
        <v>93485.698310000007</v>
      </c>
      <c r="F17" s="51">
        <f t="shared" si="0"/>
        <v>20804.502359999984</v>
      </c>
      <c r="G17" s="6">
        <f t="shared" si="1"/>
        <v>124.96325599198468</v>
      </c>
      <c r="H17" s="51">
        <f t="shared" si="2"/>
        <v>2785.6573199999984</v>
      </c>
      <c r="I17" s="6">
        <f t="shared" si="3"/>
        <v>102.7482984611835</v>
      </c>
      <c r="J17" s="51">
        <f t="shared" si="4"/>
        <v>10659.304049999977</v>
      </c>
      <c r="K17" s="6">
        <f t="shared" si="5"/>
        <v>111.40206923914026</v>
      </c>
      <c r="L17" s="35"/>
      <c r="M17" s="37"/>
    </row>
    <row r="18" spans="1:13" ht="15.45" customHeight="1">
      <c r="A18" s="72" t="s">
        <v>71</v>
      </c>
      <c r="B18" s="67">
        <v>31190.699999999997</v>
      </c>
      <c r="C18" s="67">
        <v>31190.700000000004</v>
      </c>
      <c r="D18" s="63">
        <v>34707.185219999999</v>
      </c>
      <c r="E18" s="63">
        <v>30083.741760000001</v>
      </c>
      <c r="F18" s="51">
        <f t="shared" si="0"/>
        <v>3516.4852200000023</v>
      </c>
      <c r="G18" s="6">
        <f t="shared" si="1"/>
        <v>111.2741465244448</v>
      </c>
      <c r="H18" s="51">
        <f t="shared" si="2"/>
        <v>3516.485219999995</v>
      </c>
      <c r="I18" s="6">
        <f t="shared" si="3"/>
        <v>111.27414652444476</v>
      </c>
      <c r="J18" s="51">
        <f t="shared" si="4"/>
        <v>4623.4434599999986</v>
      </c>
      <c r="K18" s="6">
        <f t="shared" si="5"/>
        <v>115.36857847299909</v>
      </c>
      <c r="L18" s="35"/>
      <c r="M18" s="37"/>
    </row>
    <row r="19" spans="1:13" ht="16.5" customHeight="1">
      <c r="A19" s="72" t="s">
        <v>72</v>
      </c>
      <c r="B19" s="67">
        <v>35000</v>
      </c>
      <c r="C19" s="67">
        <v>39638</v>
      </c>
      <c r="D19" s="63">
        <v>41324.892290000003</v>
      </c>
      <c r="E19" s="63">
        <v>38113.97062</v>
      </c>
      <c r="F19" s="51">
        <f t="shared" si="0"/>
        <v>6324.8922900000034</v>
      </c>
      <c r="G19" s="6">
        <f t="shared" si="1"/>
        <v>118.07112082857142</v>
      </c>
      <c r="H19" s="51">
        <f t="shared" si="2"/>
        <v>1686.8922900000034</v>
      </c>
      <c r="I19" s="6">
        <f t="shared" si="3"/>
        <v>104.25574521923409</v>
      </c>
      <c r="J19" s="51">
        <f t="shared" si="4"/>
        <v>3210.9216700000034</v>
      </c>
      <c r="K19" s="6">
        <f t="shared" si="5"/>
        <v>108.42452680150596</v>
      </c>
      <c r="L19" s="35"/>
      <c r="M19" s="37"/>
    </row>
    <row r="20" spans="1:13" ht="15.65">
      <c r="A20" s="72" t="s">
        <v>73</v>
      </c>
      <c r="B20" s="67">
        <v>27112</v>
      </c>
      <c r="C20" s="67">
        <v>30226.123999999996</v>
      </c>
      <c r="D20" s="63">
        <v>33755.372049999998</v>
      </c>
      <c r="E20" s="63">
        <v>30395.747709999996</v>
      </c>
      <c r="F20" s="51">
        <f t="shared" si="0"/>
        <v>6643.3720499999981</v>
      </c>
      <c r="G20" s="6">
        <f t="shared" si="1"/>
        <v>124.50343777663026</v>
      </c>
      <c r="H20" s="51">
        <f t="shared" si="2"/>
        <v>3529.248050000002</v>
      </c>
      <c r="I20" s="6">
        <f t="shared" si="3"/>
        <v>111.67615156346213</v>
      </c>
      <c r="J20" s="51">
        <f t="shared" si="4"/>
        <v>3359.6243400000021</v>
      </c>
      <c r="K20" s="6">
        <f t="shared" si="5"/>
        <v>111.05294191823651</v>
      </c>
      <c r="L20" s="35"/>
      <c r="M20" s="37"/>
    </row>
    <row r="21" spans="1:13" ht="15.65">
      <c r="A21" s="72" t="s">
        <v>74</v>
      </c>
      <c r="B21" s="67">
        <v>8322</v>
      </c>
      <c r="C21" s="67">
        <v>8322</v>
      </c>
      <c r="D21" s="63">
        <v>12286.912240000001</v>
      </c>
      <c r="E21" s="63">
        <v>9900.8858700000001</v>
      </c>
      <c r="F21" s="51">
        <f t="shared" si="0"/>
        <v>3964.9122400000015</v>
      </c>
      <c r="G21" s="6">
        <f t="shared" si="1"/>
        <v>147.64374236962269</v>
      </c>
      <c r="H21" s="51">
        <f t="shared" si="2"/>
        <v>3964.9122400000015</v>
      </c>
      <c r="I21" s="6">
        <f t="shared" si="3"/>
        <v>147.64374236962269</v>
      </c>
      <c r="J21" s="51">
        <f t="shared" si="4"/>
        <v>2386.0263700000014</v>
      </c>
      <c r="K21" s="6">
        <f t="shared" si="5"/>
        <v>124.09912003156947</v>
      </c>
      <c r="L21" s="35"/>
      <c r="M21" s="37"/>
    </row>
    <row r="22" spans="1:13" ht="15.65">
      <c r="A22" s="72" t="s">
        <v>136</v>
      </c>
      <c r="B22" s="67">
        <v>158960</v>
      </c>
      <c r="C22" s="67">
        <v>171725.21000000002</v>
      </c>
      <c r="D22" s="63">
        <v>177107.22775000002</v>
      </c>
      <c r="E22" s="63">
        <v>160211.94318999999</v>
      </c>
      <c r="F22" s="51">
        <f t="shared" si="0"/>
        <v>18147.22775000002</v>
      </c>
      <c r="G22" s="6">
        <f t="shared" si="1"/>
        <v>111.41622279189734</v>
      </c>
      <c r="H22" s="51">
        <f t="shared" si="2"/>
        <v>5382.0177499999991</v>
      </c>
      <c r="I22" s="6">
        <f t="shared" si="3"/>
        <v>103.13408715586954</v>
      </c>
      <c r="J22" s="51">
        <f t="shared" si="4"/>
        <v>16895.284560000029</v>
      </c>
      <c r="K22" s="6">
        <f t="shared" si="5"/>
        <v>110.5455836959442</v>
      </c>
      <c r="L22" s="35"/>
      <c r="M22" s="37"/>
    </row>
    <row r="23" spans="1:13" ht="15.65">
      <c r="A23" s="72" t="s">
        <v>75</v>
      </c>
      <c r="B23" s="67">
        <v>11636.3</v>
      </c>
      <c r="C23" s="67">
        <v>11786.300000000001</v>
      </c>
      <c r="D23" s="63">
        <v>13535.406219999999</v>
      </c>
      <c r="E23" s="63">
        <v>11864.4239</v>
      </c>
      <c r="F23" s="58">
        <f t="shared" si="0"/>
        <v>1899.1062199999997</v>
      </c>
      <c r="G23" s="32">
        <f t="shared" si="1"/>
        <v>116.32053333104164</v>
      </c>
      <c r="H23" s="51">
        <f t="shared" si="2"/>
        <v>1749.1062199999978</v>
      </c>
      <c r="I23" s="6">
        <f t="shared" si="3"/>
        <v>114.84016374943789</v>
      </c>
      <c r="J23" s="51">
        <f t="shared" si="4"/>
        <v>1670.9823199999992</v>
      </c>
      <c r="K23" s="6">
        <f t="shared" si="5"/>
        <v>114.08397351682621</v>
      </c>
      <c r="L23" s="35"/>
      <c r="M23" s="37"/>
    </row>
    <row r="24" spans="1:13" ht="15.65">
      <c r="A24" s="72" t="s">
        <v>76</v>
      </c>
      <c r="B24" s="67">
        <v>28275.813999999998</v>
      </c>
      <c r="C24" s="67">
        <v>29336.913999999997</v>
      </c>
      <c r="D24" s="63">
        <v>35024.365059999996</v>
      </c>
      <c r="E24" s="63">
        <v>28334.131309999997</v>
      </c>
      <c r="F24" s="51">
        <f t="shared" si="0"/>
        <v>6748.551059999998</v>
      </c>
      <c r="G24" s="6">
        <f t="shared" si="1"/>
        <v>123.86686749318694</v>
      </c>
      <c r="H24" s="51">
        <f t="shared" si="2"/>
        <v>5687.4510599999994</v>
      </c>
      <c r="I24" s="6">
        <f t="shared" si="3"/>
        <v>119.38667120883947</v>
      </c>
      <c r="J24" s="51">
        <f t="shared" si="4"/>
        <v>6690.2337499999994</v>
      </c>
      <c r="K24" s="6">
        <f t="shared" si="5"/>
        <v>123.61192470241291</v>
      </c>
      <c r="L24" s="35"/>
      <c r="M24" s="37"/>
    </row>
    <row r="25" spans="1:13" ht="15.65">
      <c r="A25" s="72" t="s">
        <v>77</v>
      </c>
      <c r="B25" s="67">
        <v>91360.241000000009</v>
      </c>
      <c r="C25" s="67">
        <v>90960.240999999995</v>
      </c>
      <c r="D25" s="63">
        <v>95980.02946000002</v>
      </c>
      <c r="E25" s="63">
        <v>124895.28122999999</v>
      </c>
      <c r="F25" s="51">
        <f t="shared" si="0"/>
        <v>4619.7884600000107</v>
      </c>
      <c r="G25" s="6">
        <f t="shared" si="1"/>
        <v>105.05667280365429</v>
      </c>
      <c r="H25" s="51">
        <f t="shared" si="2"/>
        <v>5019.7884600000252</v>
      </c>
      <c r="I25" s="6">
        <f t="shared" si="3"/>
        <v>105.51866222518036</v>
      </c>
      <c r="J25" s="51">
        <f t="shared" si="4"/>
        <v>-28915.251769999973</v>
      </c>
      <c r="K25" s="6">
        <f t="shared" si="5"/>
        <v>76.848403330185633</v>
      </c>
      <c r="L25" s="35"/>
      <c r="M25" s="37"/>
    </row>
    <row r="26" spans="1:13" ht="15.65">
      <c r="A26" s="72" t="s">
        <v>78</v>
      </c>
      <c r="B26" s="67">
        <v>123050</v>
      </c>
      <c r="C26" s="67">
        <v>197635.47851999998</v>
      </c>
      <c r="D26" s="63">
        <v>207062.72359999997</v>
      </c>
      <c r="E26" s="63">
        <v>157489.02924999999</v>
      </c>
      <c r="F26" s="51">
        <f t="shared" si="0"/>
        <v>84012.723599999968</v>
      </c>
      <c r="G26" s="6">
        <f t="shared" si="1"/>
        <v>168.27527314099956</v>
      </c>
      <c r="H26" s="51">
        <f t="shared" si="2"/>
        <v>9427.2450799999933</v>
      </c>
      <c r="I26" s="6">
        <f t="shared" si="3"/>
        <v>104.77001657323687</v>
      </c>
      <c r="J26" s="51">
        <f t="shared" si="4"/>
        <v>49573.694349999976</v>
      </c>
      <c r="K26" s="6">
        <f t="shared" si="5"/>
        <v>131.47755407858034</v>
      </c>
      <c r="L26" s="35"/>
      <c r="M26" s="37"/>
    </row>
    <row r="27" spans="1:13" ht="15.65">
      <c r="A27" s="72" t="s">
        <v>79</v>
      </c>
      <c r="B27" s="67">
        <v>17370</v>
      </c>
      <c r="C27" s="67">
        <v>22756.580210000004</v>
      </c>
      <c r="D27" s="63">
        <v>24039.740840000002</v>
      </c>
      <c r="E27" s="63">
        <v>22645.437470000001</v>
      </c>
      <c r="F27" s="51">
        <f t="shared" si="0"/>
        <v>6669.7408400000022</v>
      </c>
      <c r="G27" s="6">
        <f t="shared" si="1"/>
        <v>138.39804743811172</v>
      </c>
      <c r="H27" s="51">
        <f t="shared" si="2"/>
        <v>1283.1606299999985</v>
      </c>
      <c r="I27" s="6">
        <f t="shared" si="3"/>
        <v>105.63863558653746</v>
      </c>
      <c r="J27" s="51">
        <f t="shared" si="4"/>
        <v>1394.3033700000015</v>
      </c>
      <c r="K27" s="6">
        <f t="shared" si="5"/>
        <v>106.15710503207161</v>
      </c>
      <c r="L27" s="35"/>
      <c r="M27" s="37"/>
    </row>
    <row r="28" spans="1:13" ht="15.65">
      <c r="A28" s="72" t="s">
        <v>80</v>
      </c>
      <c r="B28" s="67">
        <v>22064.300000000003</v>
      </c>
      <c r="C28" s="67">
        <v>37452.35</v>
      </c>
      <c r="D28" s="63">
        <v>39471.37599</v>
      </c>
      <c r="E28" s="63">
        <v>26004.399840000002</v>
      </c>
      <c r="F28" s="51">
        <f t="shared" si="0"/>
        <v>17407.075989999998</v>
      </c>
      <c r="G28" s="6">
        <f t="shared" si="1"/>
        <v>178.89249144545713</v>
      </c>
      <c r="H28" s="51">
        <f t="shared" si="2"/>
        <v>2019.0259900000019</v>
      </c>
      <c r="I28" s="6">
        <f t="shared" si="3"/>
        <v>105.39091936821055</v>
      </c>
      <c r="J28" s="51">
        <f t="shared" si="4"/>
        <v>13466.976149999999</v>
      </c>
      <c r="K28" s="6">
        <f t="shared" si="5"/>
        <v>151.78729842972604</v>
      </c>
      <c r="L28" s="35"/>
      <c r="M28" s="37"/>
    </row>
    <row r="29" spans="1:13" ht="15.65">
      <c r="A29" s="72" t="s">
        <v>81</v>
      </c>
      <c r="B29" s="67">
        <v>19300</v>
      </c>
      <c r="C29" s="67">
        <v>20900</v>
      </c>
      <c r="D29" s="63">
        <v>23274.729030000002</v>
      </c>
      <c r="E29" s="63">
        <v>20170.973819999999</v>
      </c>
      <c r="F29" s="51">
        <f t="shared" si="0"/>
        <v>3974.7290300000022</v>
      </c>
      <c r="G29" s="6">
        <f t="shared" si="1"/>
        <v>120.59445093264249</v>
      </c>
      <c r="H29" s="51">
        <f t="shared" si="2"/>
        <v>2374.7290300000022</v>
      </c>
      <c r="I29" s="6">
        <f t="shared" si="3"/>
        <v>111.36233985645933</v>
      </c>
      <c r="J29" s="51">
        <f t="shared" si="4"/>
        <v>3103.755210000003</v>
      </c>
      <c r="K29" s="6">
        <f t="shared" si="5"/>
        <v>115.3872353298211</v>
      </c>
      <c r="L29" s="35"/>
      <c r="M29" s="37"/>
    </row>
    <row r="30" spans="1:13" ht="15.65">
      <c r="A30" s="72" t="s">
        <v>82</v>
      </c>
      <c r="B30" s="67">
        <v>9200</v>
      </c>
      <c r="C30" s="67">
        <v>9526.34</v>
      </c>
      <c r="D30" s="63">
        <v>10808.177799999999</v>
      </c>
      <c r="E30" s="63">
        <v>11656.43369</v>
      </c>
      <c r="F30" s="51">
        <f t="shared" si="0"/>
        <v>1608.1777999999995</v>
      </c>
      <c r="G30" s="6">
        <f t="shared" si="1"/>
        <v>117.48019347826086</v>
      </c>
      <c r="H30" s="51">
        <f t="shared" si="2"/>
        <v>1281.8377999999993</v>
      </c>
      <c r="I30" s="6">
        <f t="shared" si="3"/>
        <v>113.45572171474039</v>
      </c>
      <c r="J30" s="51">
        <f t="shared" si="4"/>
        <v>-848.25589000000036</v>
      </c>
      <c r="K30" s="6">
        <f t="shared" si="5"/>
        <v>92.722852352965262</v>
      </c>
      <c r="L30" s="35"/>
      <c r="M30" s="37"/>
    </row>
    <row r="31" spans="1:13" ht="15.65">
      <c r="A31" s="72" t="s">
        <v>83</v>
      </c>
      <c r="B31" s="67">
        <v>20000</v>
      </c>
      <c r="C31" s="67">
        <v>20886.000000000004</v>
      </c>
      <c r="D31" s="63">
        <v>19988.7336</v>
      </c>
      <c r="E31" s="63">
        <v>22627.358039999999</v>
      </c>
      <c r="F31" s="51">
        <f t="shared" si="0"/>
        <v>-11.266400000000431</v>
      </c>
      <c r="G31" s="6">
        <f t="shared" si="1"/>
        <v>99.943668000000002</v>
      </c>
      <c r="H31" s="51">
        <f t="shared" si="2"/>
        <v>-897.26640000000407</v>
      </c>
      <c r="I31" s="6">
        <f t="shared" si="3"/>
        <v>95.703981614478579</v>
      </c>
      <c r="J31" s="51">
        <f t="shared" si="4"/>
        <v>-2638.6244399999996</v>
      </c>
      <c r="K31" s="6">
        <f t="shared" si="5"/>
        <v>88.338786899754211</v>
      </c>
      <c r="L31" s="35"/>
      <c r="M31" s="37"/>
    </row>
    <row r="32" spans="1:13" ht="15.65">
      <c r="A32" s="72" t="s">
        <v>84</v>
      </c>
      <c r="B32" s="67">
        <v>25829.129999999994</v>
      </c>
      <c r="C32" s="67">
        <v>27045.63</v>
      </c>
      <c r="D32" s="63">
        <v>30358.84935</v>
      </c>
      <c r="E32" s="63">
        <v>23369.708859999999</v>
      </c>
      <c r="F32" s="51">
        <f t="shared" si="0"/>
        <v>4529.7193500000067</v>
      </c>
      <c r="G32" s="6">
        <f t="shared" si="1"/>
        <v>117.53725096431822</v>
      </c>
      <c r="H32" s="51">
        <f t="shared" si="2"/>
        <v>3313.2193499999994</v>
      </c>
      <c r="I32" s="6">
        <f t="shared" si="3"/>
        <v>112.25047946747775</v>
      </c>
      <c r="J32" s="51">
        <f t="shared" si="4"/>
        <v>6989.1404900000016</v>
      </c>
      <c r="K32" s="6">
        <f t="shared" si="5"/>
        <v>129.90683594677867</v>
      </c>
      <c r="L32" s="35"/>
      <c r="M32" s="37"/>
    </row>
    <row r="33" spans="1:13" ht="15.65">
      <c r="A33" s="72" t="s">
        <v>85</v>
      </c>
      <c r="B33" s="67">
        <v>66197.929999999993</v>
      </c>
      <c r="C33" s="67">
        <v>88235.903000000006</v>
      </c>
      <c r="D33" s="63">
        <v>92959.050989999989</v>
      </c>
      <c r="E33" s="63">
        <v>71163.404289999991</v>
      </c>
      <c r="F33" s="51">
        <f t="shared" si="0"/>
        <v>26761.120989999996</v>
      </c>
      <c r="G33" s="6">
        <f t="shared" si="1"/>
        <v>140.42591813671515</v>
      </c>
      <c r="H33" s="51">
        <f t="shared" si="2"/>
        <v>4723.1479899999831</v>
      </c>
      <c r="I33" s="6">
        <f t="shared" si="3"/>
        <v>105.35286411700233</v>
      </c>
      <c r="J33" s="51">
        <f t="shared" si="4"/>
        <v>21795.646699999998</v>
      </c>
      <c r="K33" s="6">
        <f t="shared" si="5"/>
        <v>130.62760546302695</v>
      </c>
      <c r="L33" s="35"/>
      <c r="M33" s="37"/>
    </row>
    <row r="34" spans="1:13" ht="15.65">
      <c r="A34" s="72" t="s">
        <v>86</v>
      </c>
      <c r="B34" s="67">
        <v>84779.950000000026</v>
      </c>
      <c r="C34" s="67">
        <v>97489.73</v>
      </c>
      <c r="D34" s="63">
        <v>100860.68611</v>
      </c>
      <c r="E34" s="63">
        <v>89988.979739999981</v>
      </c>
      <c r="F34" s="51">
        <f t="shared" si="0"/>
        <v>16080.736109999969</v>
      </c>
      <c r="G34" s="6">
        <f t="shared" si="1"/>
        <v>118.967616883473</v>
      </c>
      <c r="H34" s="51">
        <f t="shared" si="2"/>
        <v>3370.9561099999992</v>
      </c>
      <c r="I34" s="6">
        <f t="shared" si="3"/>
        <v>103.45775509892169</v>
      </c>
      <c r="J34" s="51">
        <f t="shared" si="4"/>
        <v>10871.706370000014</v>
      </c>
      <c r="K34" s="6">
        <f t="shared" si="5"/>
        <v>112.08115304941894</v>
      </c>
      <c r="L34" s="35"/>
      <c r="M34" s="37"/>
    </row>
    <row r="35" spans="1:13" ht="15.65">
      <c r="A35" s="72" t="s">
        <v>121</v>
      </c>
      <c r="B35" s="67">
        <v>48651</v>
      </c>
      <c r="C35" s="67">
        <v>59871.644</v>
      </c>
      <c r="D35" s="63">
        <v>81350.026370000007</v>
      </c>
      <c r="E35" s="63">
        <v>51201.163990000001</v>
      </c>
      <c r="F35" s="51">
        <f t="shared" si="0"/>
        <v>32699.026370000007</v>
      </c>
      <c r="G35" s="6">
        <f t="shared" si="1"/>
        <v>167.21141676430085</v>
      </c>
      <c r="H35" s="51">
        <f t="shared" si="2"/>
        <v>21478.382370000007</v>
      </c>
      <c r="I35" s="6">
        <f t="shared" si="3"/>
        <v>135.8740481053101</v>
      </c>
      <c r="J35" s="51">
        <f t="shared" si="4"/>
        <v>30148.862380000006</v>
      </c>
      <c r="K35" s="6">
        <f t="shared" si="5"/>
        <v>158.88315817563898</v>
      </c>
      <c r="L35" s="35"/>
      <c r="M35" s="37"/>
    </row>
    <row r="36" spans="1:13" ht="15.65">
      <c r="A36" s="72" t="s">
        <v>87</v>
      </c>
      <c r="B36" s="67">
        <v>77692.900000000009</v>
      </c>
      <c r="C36" s="67">
        <v>128006.999</v>
      </c>
      <c r="D36" s="63">
        <v>130956.93117000001</v>
      </c>
      <c r="E36" s="63">
        <v>139906.73482000004</v>
      </c>
      <c r="F36" s="51">
        <f t="shared" si="0"/>
        <v>53264.031170000002</v>
      </c>
      <c r="G36" s="6">
        <f t="shared" si="1"/>
        <v>168.55714121882437</v>
      </c>
      <c r="H36" s="51">
        <f t="shared" si="2"/>
        <v>2949.9321700000146</v>
      </c>
      <c r="I36" s="6">
        <f t="shared" si="3"/>
        <v>102.304508498008</v>
      </c>
      <c r="J36" s="51">
        <f t="shared" si="4"/>
        <v>-8949.8036500000308</v>
      </c>
      <c r="K36" s="6">
        <f t="shared" si="5"/>
        <v>93.603021568965502</v>
      </c>
      <c r="L36" s="35"/>
      <c r="M36" s="37"/>
    </row>
    <row r="37" spans="1:13" ht="15.65">
      <c r="A37" s="72" t="s">
        <v>88</v>
      </c>
      <c r="B37" s="67">
        <v>32000</v>
      </c>
      <c r="C37" s="67">
        <v>39801.394999999997</v>
      </c>
      <c r="D37" s="63">
        <v>41849.073380000009</v>
      </c>
      <c r="E37" s="63">
        <v>40417.803740000003</v>
      </c>
      <c r="F37" s="51">
        <f t="shared" si="0"/>
        <v>9849.0733800000089</v>
      </c>
      <c r="G37" s="6">
        <f t="shared" si="1"/>
        <v>130.77835431250003</v>
      </c>
      <c r="H37" s="51">
        <f t="shared" si="2"/>
        <v>2047.6783800000121</v>
      </c>
      <c r="I37" s="6">
        <f t="shared" si="3"/>
        <v>105.1447402283262</v>
      </c>
      <c r="J37" s="51">
        <f t="shared" si="4"/>
        <v>1431.2696400000059</v>
      </c>
      <c r="K37" s="6">
        <f t="shared" si="5"/>
        <v>103.54118608029049</v>
      </c>
      <c r="L37" s="35"/>
      <c r="M37" s="37"/>
    </row>
    <row r="38" spans="1:13" ht="15.65">
      <c r="A38" s="72" t="s">
        <v>89</v>
      </c>
      <c r="B38" s="67">
        <v>8500</v>
      </c>
      <c r="C38" s="67">
        <v>8500</v>
      </c>
      <c r="D38" s="63">
        <v>9797.1930599999996</v>
      </c>
      <c r="E38" s="63">
        <v>8514.494639999999</v>
      </c>
      <c r="F38" s="51">
        <f t="shared" si="0"/>
        <v>1297.1930599999996</v>
      </c>
      <c r="G38" s="6">
        <f t="shared" si="1"/>
        <v>115.26109482352939</v>
      </c>
      <c r="H38" s="51">
        <f t="shared" si="2"/>
        <v>1297.1930599999996</v>
      </c>
      <c r="I38" s="6">
        <f t="shared" si="3"/>
        <v>115.26109482352939</v>
      </c>
      <c r="J38" s="51">
        <f t="shared" si="4"/>
        <v>1282.6984200000006</v>
      </c>
      <c r="K38" s="6">
        <f t="shared" si="5"/>
        <v>115.06488023345565</v>
      </c>
      <c r="L38" s="35"/>
      <c r="M38" s="37"/>
    </row>
    <row r="39" spans="1:13" ht="15.65">
      <c r="A39" s="72" t="s">
        <v>90</v>
      </c>
      <c r="B39" s="67">
        <v>95000</v>
      </c>
      <c r="C39" s="67">
        <v>95000</v>
      </c>
      <c r="D39" s="63">
        <v>110507.85498000002</v>
      </c>
      <c r="E39" s="63">
        <v>103050.56002</v>
      </c>
      <c r="F39" s="51">
        <f t="shared" si="0"/>
        <v>15507.854980000018</v>
      </c>
      <c r="G39" s="6">
        <f t="shared" si="1"/>
        <v>116.32405787368423</v>
      </c>
      <c r="H39" s="51">
        <f t="shared" si="2"/>
        <v>15507.854980000018</v>
      </c>
      <c r="I39" s="6">
        <f t="shared" si="3"/>
        <v>116.32405787368423</v>
      </c>
      <c r="J39" s="51">
        <f t="shared" si="4"/>
        <v>7457.2949600000138</v>
      </c>
      <c r="K39" s="6">
        <f t="shared" si="5"/>
        <v>107.23653996499651</v>
      </c>
      <c r="L39" s="35"/>
      <c r="M39" s="37"/>
    </row>
    <row r="40" spans="1:13" ht="15.65">
      <c r="A40" s="72" t="s">
        <v>91</v>
      </c>
      <c r="B40" s="67">
        <v>54500</v>
      </c>
      <c r="C40" s="67">
        <v>47999.999999999993</v>
      </c>
      <c r="D40" s="63">
        <v>49196.476649999997</v>
      </c>
      <c r="E40" s="63">
        <v>52652.505650000006</v>
      </c>
      <c r="F40" s="51">
        <f t="shared" si="0"/>
        <v>-5303.5233500000031</v>
      </c>
      <c r="G40" s="6">
        <f t="shared" si="1"/>
        <v>90.268764495412839</v>
      </c>
      <c r="H40" s="51">
        <f t="shared" si="2"/>
        <v>1196.4766500000042</v>
      </c>
      <c r="I40" s="6">
        <f t="shared" si="3"/>
        <v>102.49265968750001</v>
      </c>
      <c r="J40" s="51">
        <f t="shared" si="4"/>
        <v>-3456.0290000000095</v>
      </c>
      <c r="K40" s="6">
        <f t="shared" si="5"/>
        <v>93.436154733122351</v>
      </c>
      <c r="L40" s="35"/>
      <c r="M40" s="37"/>
    </row>
    <row r="41" spans="1:13" ht="15.65">
      <c r="A41" s="72" t="s">
        <v>92</v>
      </c>
      <c r="B41" s="67">
        <v>57841.1</v>
      </c>
      <c r="C41" s="67">
        <v>37701.842999999993</v>
      </c>
      <c r="D41" s="63">
        <v>41805.696420000007</v>
      </c>
      <c r="E41" s="63">
        <v>84266.874490000002</v>
      </c>
      <c r="F41" s="51">
        <f t="shared" ref="F41:F67" si="6">D41-B41</f>
        <v>-16035.403579999991</v>
      </c>
      <c r="G41" s="6">
        <f t="shared" ref="G41:G67" si="7">IF(B41=0,0,D41/B41*100)</f>
        <v>72.276800441208778</v>
      </c>
      <c r="H41" s="51">
        <f t="shared" ref="H41:H67" si="8">D41-C41</f>
        <v>4103.853420000014</v>
      </c>
      <c r="I41" s="6">
        <f t="shared" ref="I41:I67" si="9">IF(C41=0,0,D41/C41*100)</f>
        <v>110.88502071370891</v>
      </c>
      <c r="J41" s="51">
        <f t="shared" ref="J41:J67" si="10">D41-E41</f>
        <v>-42461.178069999994</v>
      </c>
      <c r="K41" s="6">
        <f t="shared" ref="K41:K67" si="11">IF(E41=0,0,D41/E41*100)</f>
        <v>49.611068018146462</v>
      </c>
      <c r="L41" s="35"/>
      <c r="M41" s="37"/>
    </row>
    <row r="42" spans="1:13" ht="15.65">
      <c r="A42" s="72" t="s">
        <v>93</v>
      </c>
      <c r="B42" s="67">
        <v>18750.651999999998</v>
      </c>
      <c r="C42" s="67">
        <v>24946.585999999999</v>
      </c>
      <c r="D42" s="63">
        <v>28164.97048</v>
      </c>
      <c r="E42" s="63">
        <v>21533.644179999999</v>
      </c>
      <c r="F42" s="51">
        <f t="shared" si="6"/>
        <v>9414.3184800000017</v>
      </c>
      <c r="G42" s="6">
        <f t="shared" si="7"/>
        <v>150.20795266212613</v>
      </c>
      <c r="H42" s="51">
        <f t="shared" si="8"/>
        <v>3218.3844800000006</v>
      </c>
      <c r="I42" s="6">
        <f t="shared" si="9"/>
        <v>112.90110189827178</v>
      </c>
      <c r="J42" s="51">
        <f t="shared" si="10"/>
        <v>6631.3263000000006</v>
      </c>
      <c r="K42" s="6">
        <f t="shared" si="11"/>
        <v>130.79518842499979</v>
      </c>
      <c r="L42" s="35"/>
      <c r="M42" s="37"/>
    </row>
    <row r="43" spans="1:13" ht="15.65">
      <c r="A43" s="72" t="s">
        <v>94</v>
      </c>
      <c r="B43" s="67">
        <v>11450</v>
      </c>
      <c r="C43" s="67">
        <v>11450</v>
      </c>
      <c r="D43" s="63">
        <v>15639.25879</v>
      </c>
      <c r="E43" s="63">
        <v>11922.438499999998</v>
      </c>
      <c r="F43" s="51">
        <f t="shared" si="6"/>
        <v>4189.2587899999999</v>
      </c>
      <c r="G43" s="6">
        <f t="shared" si="7"/>
        <v>136.58741301310044</v>
      </c>
      <c r="H43" s="51">
        <f t="shared" si="8"/>
        <v>4189.2587899999999</v>
      </c>
      <c r="I43" s="6">
        <f t="shared" si="9"/>
        <v>136.58741301310044</v>
      </c>
      <c r="J43" s="51">
        <f t="shared" si="10"/>
        <v>3716.8202900000015</v>
      </c>
      <c r="K43" s="6">
        <f t="shared" si="11"/>
        <v>131.17500073495873</v>
      </c>
      <c r="L43" s="35"/>
      <c r="M43" s="37"/>
    </row>
    <row r="44" spans="1:13" ht="15.65">
      <c r="A44" s="72" t="s">
        <v>95</v>
      </c>
      <c r="B44" s="67">
        <v>90000</v>
      </c>
      <c r="C44" s="67">
        <v>108626.55100000001</v>
      </c>
      <c r="D44" s="63">
        <v>110663.54274000002</v>
      </c>
      <c r="E44" s="63">
        <v>96025.991800000018</v>
      </c>
      <c r="F44" s="51">
        <f t="shared" si="6"/>
        <v>20663.542740000019</v>
      </c>
      <c r="G44" s="6">
        <f t="shared" si="7"/>
        <v>122.95949193333335</v>
      </c>
      <c r="H44" s="51">
        <f t="shared" si="8"/>
        <v>2036.9917400000122</v>
      </c>
      <c r="I44" s="6">
        <f t="shared" si="9"/>
        <v>101.87522453879625</v>
      </c>
      <c r="J44" s="51">
        <f t="shared" si="10"/>
        <v>14637.550940000001</v>
      </c>
      <c r="K44" s="6">
        <f t="shared" si="11"/>
        <v>115.2433217982134</v>
      </c>
      <c r="L44" s="35"/>
      <c r="M44" s="37"/>
    </row>
    <row r="45" spans="1:13" ht="15.65">
      <c r="A45" s="72" t="s">
        <v>96</v>
      </c>
      <c r="B45" s="67">
        <v>29092.649999999998</v>
      </c>
      <c r="C45" s="67">
        <v>47335.934739999997</v>
      </c>
      <c r="D45" s="63">
        <v>58489.966070000002</v>
      </c>
      <c r="E45" s="63">
        <v>55988.781029999998</v>
      </c>
      <c r="F45" s="51">
        <f t="shared" si="6"/>
        <v>29397.316070000004</v>
      </c>
      <c r="G45" s="6">
        <f t="shared" si="7"/>
        <v>201.0472269456375</v>
      </c>
      <c r="H45" s="51">
        <f t="shared" si="8"/>
        <v>11154.031330000005</v>
      </c>
      <c r="I45" s="6">
        <f t="shared" si="9"/>
        <v>123.56355988587795</v>
      </c>
      <c r="J45" s="51">
        <f t="shared" si="10"/>
        <v>2501.1850400000039</v>
      </c>
      <c r="K45" s="6">
        <f t="shared" si="11"/>
        <v>104.46729682980562</v>
      </c>
      <c r="L45" s="35"/>
      <c r="M45" s="37"/>
    </row>
    <row r="46" spans="1:13" ht="15.65">
      <c r="A46" s="72" t="s">
        <v>97</v>
      </c>
      <c r="B46" s="67">
        <v>86000</v>
      </c>
      <c r="C46" s="67">
        <v>112357.00000000001</v>
      </c>
      <c r="D46" s="63">
        <v>114820.44755000001</v>
      </c>
      <c r="E46" s="63">
        <v>100616.00956999998</v>
      </c>
      <c r="F46" s="51">
        <f t="shared" si="6"/>
        <v>28820.447550000012</v>
      </c>
      <c r="G46" s="6">
        <f t="shared" si="7"/>
        <v>133.5121483139535</v>
      </c>
      <c r="H46" s="51">
        <f t="shared" si="8"/>
        <v>2463.4475499999971</v>
      </c>
      <c r="I46" s="6">
        <f t="shared" si="9"/>
        <v>102.19251808966064</v>
      </c>
      <c r="J46" s="51">
        <f t="shared" si="10"/>
        <v>14204.437980000032</v>
      </c>
      <c r="K46" s="6">
        <f t="shared" si="11"/>
        <v>114.11747299530677</v>
      </c>
      <c r="L46" s="35"/>
      <c r="M46" s="37"/>
    </row>
    <row r="47" spans="1:13" ht="16" customHeight="1">
      <c r="A47" s="72" t="s">
        <v>98</v>
      </c>
      <c r="B47" s="67">
        <v>26042.93</v>
      </c>
      <c r="C47" s="67">
        <v>26042.93</v>
      </c>
      <c r="D47" s="63">
        <v>35152.722830000006</v>
      </c>
      <c r="E47" s="63">
        <v>30261.675670000001</v>
      </c>
      <c r="F47" s="51">
        <f t="shared" si="6"/>
        <v>9109.7928300000058</v>
      </c>
      <c r="G47" s="6">
        <f t="shared" si="7"/>
        <v>134.97990752192632</v>
      </c>
      <c r="H47" s="51">
        <f t="shared" si="8"/>
        <v>9109.7928300000058</v>
      </c>
      <c r="I47" s="6">
        <f t="shared" si="9"/>
        <v>134.97990752192632</v>
      </c>
      <c r="J47" s="51">
        <f t="shared" si="10"/>
        <v>4891.0471600000055</v>
      </c>
      <c r="K47" s="6">
        <f t="shared" si="11"/>
        <v>116.16251265573096</v>
      </c>
      <c r="L47" s="35"/>
      <c r="M47" s="37"/>
    </row>
    <row r="48" spans="1:13" ht="15.65">
      <c r="A48" s="72" t="s">
        <v>99</v>
      </c>
      <c r="B48" s="67">
        <v>6526.4000000000005</v>
      </c>
      <c r="C48" s="67">
        <v>6692.4000000000015</v>
      </c>
      <c r="D48" s="63">
        <v>7915.3465200000001</v>
      </c>
      <c r="E48" s="63">
        <v>8580.1384199999993</v>
      </c>
      <c r="F48" s="51">
        <f t="shared" si="6"/>
        <v>1388.9465199999995</v>
      </c>
      <c r="G48" s="6">
        <f t="shared" si="7"/>
        <v>121.28197045844568</v>
      </c>
      <c r="H48" s="51">
        <f t="shared" si="8"/>
        <v>1222.9465199999986</v>
      </c>
      <c r="I48" s="6">
        <f t="shared" si="9"/>
        <v>118.27366146673836</v>
      </c>
      <c r="J48" s="51">
        <f t="shared" si="10"/>
        <v>-664.79189999999926</v>
      </c>
      <c r="K48" s="6">
        <f t="shared" si="11"/>
        <v>92.251967655319021</v>
      </c>
      <c r="L48" s="35"/>
      <c r="M48" s="37"/>
    </row>
    <row r="49" spans="1:13" ht="15.65">
      <c r="A49" s="72" t="s">
        <v>100</v>
      </c>
      <c r="B49" s="67">
        <v>11070.100000000002</v>
      </c>
      <c r="C49" s="67">
        <v>12314.9318</v>
      </c>
      <c r="D49" s="63">
        <v>13550.25959</v>
      </c>
      <c r="E49" s="63">
        <v>11357.564510000002</v>
      </c>
      <c r="F49" s="51">
        <f t="shared" si="6"/>
        <v>2480.1595899999975</v>
      </c>
      <c r="G49" s="6">
        <f t="shared" si="7"/>
        <v>122.40412995365892</v>
      </c>
      <c r="H49" s="51">
        <f t="shared" si="8"/>
        <v>1235.3277899999994</v>
      </c>
      <c r="I49" s="6">
        <f t="shared" si="9"/>
        <v>110.03113789067025</v>
      </c>
      <c r="J49" s="51">
        <f t="shared" si="10"/>
        <v>2192.6950799999977</v>
      </c>
      <c r="K49" s="6">
        <f t="shared" si="11"/>
        <v>119.30603236344723</v>
      </c>
      <c r="L49" s="35"/>
      <c r="M49" s="37"/>
    </row>
    <row r="50" spans="1:13" ht="15.65">
      <c r="A50" s="72" t="s">
        <v>101</v>
      </c>
      <c r="B50" s="67">
        <v>20524.600000000002</v>
      </c>
      <c r="C50" s="67">
        <v>25375.16</v>
      </c>
      <c r="D50" s="63">
        <v>26083.458940000004</v>
      </c>
      <c r="E50" s="63">
        <v>20898.089919999999</v>
      </c>
      <c r="F50" s="51">
        <f t="shared" si="6"/>
        <v>5558.8589400000019</v>
      </c>
      <c r="G50" s="6">
        <f t="shared" si="7"/>
        <v>127.08388441187648</v>
      </c>
      <c r="H50" s="51">
        <f t="shared" si="8"/>
        <v>708.29894000000422</v>
      </c>
      <c r="I50" s="6">
        <f t="shared" si="9"/>
        <v>102.79130827155379</v>
      </c>
      <c r="J50" s="51">
        <f t="shared" si="10"/>
        <v>5185.3690200000055</v>
      </c>
      <c r="K50" s="6">
        <f t="shared" si="11"/>
        <v>124.8126457482484</v>
      </c>
      <c r="L50" s="35"/>
      <c r="M50" s="37"/>
    </row>
    <row r="51" spans="1:13" ht="15.65">
      <c r="A51" s="72" t="s">
        <v>102</v>
      </c>
      <c r="B51" s="67">
        <v>10450.700000000001</v>
      </c>
      <c r="C51" s="67">
        <v>11944.1</v>
      </c>
      <c r="D51" s="63">
        <v>13964.551699999998</v>
      </c>
      <c r="E51" s="63">
        <v>11783.529579999999</v>
      </c>
      <c r="F51" s="51">
        <f t="shared" si="6"/>
        <v>3513.8516999999974</v>
      </c>
      <c r="G51" s="6">
        <f t="shared" si="7"/>
        <v>133.62312285301462</v>
      </c>
      <c r="H51" s="51">
        <f t="shared" si="8"/>
        <v>2020.4516999999978</v>
      </c>
      <c r="I51" s="6">
        <f t="shared" si="9"/>
        <v>116.91589738866885</v>
      </c>
      <c r="J51" s="51">
        <f t="shared" si="10"/>
        <v>2181.0221199999996</v>
      </c>
      <c r="K51" s="6">
        <f t="shared" si="11"/>
        <v>118.50907323813924</v>
      </c>
      <c r="L51" s="35"/>
      <c r="M51" s="37"/>
    </row>
    <row r="52" spans="1:13" ht="15.65">
      <c r="A52" s="72" t="s">
        <v>103</v>
      </c>
      <c r="B52" s="67">
        <v>85656.8</v>
      </c>
      <c r="C52" s="67">
        <v>101828.1</v>
      </c>
      <c r="D52" s="63">
        <v>109430.54342999999</v>
      </c>
      <c r="E52" s="63">
        <v>68531.406240000011</v>
      </c>
      <c r="F52" s="51">
        <f t="shared" si="6"/>
        <v>23773.743429999988</v>
      </c>
      <c r="G52" s="6">
        <f t="shared" si="7"/>
        <v>127.75464811900513</v>
      </c>
      <c r="H52" s="51">
        <f t="shared" si="8"/>
        <v>7602.4434299999848</v>
      </c>
      <c r="I52" s="6">
        <f t="shared" si="9"/>
        <v>107.46595824728142</v>
      </c>
      <c r="J52" s="51">
        <f t="shared" si="10"/>
        <v>40899.137189999979</v>
      </c>
      <c r="K52" s="6">
        <f t="shared" si="11"/>
        <v>159.67940749204737</v>
      </c>
      <c r="L52" s="35"/>
      <c r="M52" s="37"/>
    </row>
    <row r="53" spans="1:13" ht="15.65">
      <c r="A53" s="72" t="s">
        <v>104</v>
      </c>
      <c r="B53" s="67">
        <v>17413</v>
      </c>
      <c r="C53" s="67">
        <v>21496.799999999999</v>
      </c>
      <c r="D53" s="63">
        <v>24248.060649999999</v>
      </c>
      <c r="E53" s="63">
        <v>17130.794009999994</v>
      </c>
      <c r="F53" s="51">
        <f t="shared" si="6"/>
        <v>6835.0606499999994</v>
      </c>
      <c r="G53" s="6">
        <f t="shared" si="7"/>
        <v>139.25263108022742</v>
      </c>
      <c r="H53" s="51">
        <f t="shared" si="8"/>
        <v>2751.2606500000002</v>
      </c>
      <c r="I53" s="6">
        <f t="shared" si="9"/>
        <v>112.79846605076105</v>
      </c>
      <c r="J53" s="51">
        <f t="shared" si="10"/>
        <v>7117.2666400000053</v>
      </c>
      <c r="K53" s="6">
        <f t="shared" si="11"/>
        <v>141.54662437622767</v>
      </c>
      <c r="L53" s="35"/>
      <c r="M53" s="37"/>
    </row>
    <row r="54" spans="1:13" ht="15.65">
      <c r="A54" s="72" t="s">
        <v>105</v>
      </c>
      <c r="B54" s="67">
        <v>17320.95</v>
      </c>
      <c r="C54" s="67">
        <v>20118.396000000004</v>
      </c>
      <c r="D54" s="63">
        <v>21274.789949999998</v>
      </c>
      <c r="E54" s="63">
        <v>17883.459869999999</v>
      </c>
      <c r="F54" s="51">
        <f t="shared" si="6"/>
        <v>3953.8399499999978</v>
      </c>
      <c r="G54" s="6">
        <f t="shared" si="7"/>
        <v>122.82692317684652</v>
      </c>
      <c r="H54" s="51">
        <f t="shared" si="8"/>
        <v>1156.3939499999942</v>
      </c>
      <c r="I54" s="6">
        <f t="shared" si="9"/>
        <v>105.74794307657527</v>
      </c>
      <c r="J54" s="51">
        <f t="shared" si="10"/>
        <v>3391.3300799999997</v>
      </c>
      <c r="K54" s="6">
        <f t="shared" si="11"/>
        <v>118.9635009369135</v>
      </c>
      <c r="L54" s="35"/>
      <c r="M54" s="37"/>
    </row>
    <row r="55" spans="1:13" ht="15.65">
      <c r="A55" s="72" t="s">
        <v>106</v>
      </c>
      <c r="B55" s="67">
        <v>18997.7</v>
      </c>
      <c r="C55" s="67">
        <v>55723.191999999995</v>
      </c>
      <c r="D55" s="63">
        <v>59977.407540000015</v>
      </c>
      <c r="E55" s="63">
        <v>27041.683389999998</v>
      </c>
      <c r="F55" s="51">
        <f t="shared" si="6"/>
        <v>40979.707540000018</v>
      </c>
      <c r="G55" s="6">
        <f t="shared" si="7"/>
        <v>315.70878337904065</v>
      </c>
      <c r="H55" s="51">
        <f t="shared" si="8"/>
        <v>4254.2155400000192</v>
      </c>
      <c r="I55" s="6">
        <f t="shared" si="9"/>
        <v>107.63455105012652</v>
      </c>
      <c r="J55" s="51">
        <f t="shared" si="10"/>
        <v>32935.724150000016</v>
      </c>
      <c r="K55" s="6">
        <f t="shared" si="11"/>
        <v>221.79613108768086</v>
      </c>
      <c r="L55" s="35"/>
      <c r="M55" s="37"/>
    </row>
    <row r="56" spans="1:13" ht="14.95" customHeight="1">
      <c r="A56" s="72" t="s">
        <v>117</v>
      </c>
      <c r="B56" s="67">
        <v>11250.900000000001</v>
      </c>
      <c r="C56" s="67">
        <v>14995.900000000001</v>
      </c>
      <c r="D56" s="63">
        <v>20680.978509999997</v>
      </c>
      <c r="E56" s="63">
        <v>14255.814550000003</v>
      </c>
      <c r="F56" s="51">
        <f t="shared" si="6"/>
        <v>9430.0785099999957</v>
      </c>
      <c r="G56" s="6">
        <f t="shared" si="7"/>
        <v>183.81621479170551</v>
      </c>
      <c r="H56" s="51">
        <f t="shared" si="8"/>
        <v>5685.0785099999957</v>
      </c>
      <c r="I56" s="6">
        <f t="shared" si="9"/>
        <v>137.91088570876036</v>
      </c>
      <c r="J56" s="51">
        <f t="shared" si="10"/>
        <v>6425.1639599999944</v>
      </c>
      <c r="K56" s="6">
        <f t="shared" si="11"/>
        <v>145.0704793995794</v>
      </c>
      <c r="L56" s="35"/>
      <c r="M56" s="37"/>
    </row>
    <row r="57" spans="1:13" ht="15.65">
      <c r="A57" s="72" t="s">
        <v>107</v>
      </c>
      <c r="B57" s="67">
        <v>14300</v>
      </c>
      <c r="C57" s="67">
        <v>15913.847</v>
      </c>
      <c r="D57" s="63">
        <v>20111.632339999996</v>
      </c>
      <c r="E57" s="63">
        <v>16447.021239999998</v>
      </c>
      <c r="F57" s="51">
        <f t="shared" si="6"/>
        <v>5811.6323399999965</v>
      </c>
      <c r="G57" s="6">
        <f t="shared" si="7"/>
        <v>140.64078559440557</v>
      </c>
      <c r="H57" s="51">
        <f t="shared" si="8"/>
        <v>4197.7853399999967</v>
      </c>
      <c r="I57" s="6">
        <f t="shared" si="9"/>
        <v>126.37819340603184</v>
      </c>
      <c r="J57" s="51">
        <f t="shared" si="10"/>
        <v>3664.6110999999983</v>
      </c>
      <c r="K57" s="6">
        <f t="shared" si="11"/>
        <v>122.28130581535017</v>
      </c>
      <c r="L57" s="35"/>
      <c r="M57" s="37"/>
    </row>
    <row r="58" spans="1:13" ht="15.65">
      <c r="A58" s="72" t="s">
        <v>108</v>
      </c>
      <c r="B58" s="67">
        <v>19400</v>
      </c>
      <c r="C58" s="67">
        <v>25514.358</v>
      </c>
      <c r="D58" s="63">
        <v>27674.293590000001</v>
      </c>
      <c r="E58" s="63">
        <v>22663.102130000003</v>
      </c>
      <c r="F58" s="51">
        <f t="shared" si="6"/>
        <v>8274.2935900000011</v>
      </c>
      <c r="G58" s="6">
        <f t="shared" si="7"/>
        <v>142.65099788659793</v>
      </c>
      <c r="H58" s="51">
        <f t="shared" si="8"/>
        <v>2159.935590000001</v>
      </c>
      <c r="I58" s="6">
        <f t="shared" si="9"/>
        <v>108.4655690337182</v>
      </c>
      <c r="J58" s="51">
        <f t="shared" si="10"/>
        <v>5011.1914599999982</v>
      </c>
      <c r="K58" s="6">
        <f t="shared" si="11"/>
        <v>122.11167487687618</v>
      </c>
      <c r="L58" s="35"/>
      <c r="M58" s="37"/>
    </row>
    <row r="59" spans="1:13" ht="15.65">
      <c r="A59" s="72" t="s">
        <v>109</v>
      </c>
      <c r="B59" s="67">
        <v>109849</v>
      </c>
      <c r="C59" s="67">
        <v>127307.874</v>
      </c>
      <c r="D59" s="63">
        <v>134317.90502999997</v>
      </c>
      <c r="E59" s="63">
        <v>127129.20015999998</v>
      </c>
      <c r="F59" s="51">
        <f t="shared" si="6"/>
        <v>24468.905029999965</v>
      </c>
      <c r="G59" s="6">
        <f t="shared" si="7"/>
        <v>122.27503666851767</v>
      </c>
      <c r="H59" s="51">
        <f t="shared" si="8"/>
        <v>7010.0310299999692</v>
      </c>
      <c r="I59" s="6">
        <f t="shared" si="9"/>
        <v>105.50636092626915</v>
      </c>
      <c r="J59" s="51">
        <f t="shared" si="10"/>
        <v>7188.7048699999868</v>
      </c>
      <c r="K59" s="6">
        <f t="shared" si="11"/>
        <v>105.65464492890111</v>
      </c>
      <c r="L59" s="35"/>
      <c r="M59" s="37"/>
    </row>
    <row r="60" spans="1:13" ht="15.65">
      <c r="A60" s="72" t="s">
        <v>110</v>
      </c>
      <c r="B60" s="67">
        <v>14128.333999999999</v>
      </c>
      <c r="C60" s="67">
        <v>17998.072099999998</v>
      </c>
      <c r="D60" s="63">
        <v>20263.902529999999</v>
      </c>
      <c r="E60" s="63">
        <v>15427.124020000003</v>
      </c>
      <c r="F60" s="51">
        <f t="shared" si="6"/>
        <v>6135.5685300000005</v>
      </c>
      <c r="G60" s="6">
        <f t="shared" si="7"/>
        <v>143.42740290539564</v>
      </c>
      <c r="H60" s="51">
        <f t="shared" si="8"/>
        <v>2265.8304300000018</v>
      </c>
      <c r="I60" s="6">
        <f t="shared" si="9"/>
        <v>112.5892952167916</v>
      </c>
      <c r="J60" s="51">
        <f t="shared" si="10"/>
        <v>4836.7785099999965</v>
      </c>
      <c r="K60" s="6">
        <f t="shared" si="11"/>
        <v>131.35243162451738</v>
      </c>
      <c r="L60" s="35"/>
      <c r="M60" s="37"/>
    </row>
    <row r="61" spans="1:13" ht="15.65">
      <c r="A61" s="72" t="s">
        <v>111</v>
      </c>
      <c r="B61" s="67">
        <v>10100.5</v>
      </c>
      <c r="C61" s="67">
        <v>11685.5</v>
      </c>
      <c r="D61" s="63">
        <v>12497.35708</v>
      </c>
      <c r="E61" s="63">
        <v>10932.99188</v>
      </c>
      <c r="F61" s="51">
        <f t="shared" si="6"/>
        <v>2396.8570799999998</v>
      </c>
      <c r="G61" s="6">
        <f t="shared" si="7"/>
        <v>123.73008346121479</v>
      </c>
      <c r="H61" s="51">
        <f t="shared" si="8"/>
        <v>811.85707999999977</v>
      </c>
      <c r="I61" s="6">
        <f t="shared" si="9"/>
        <v>106.9475596251765</v>
      </c>
      <c r="J61" s="51">
        <f t="shared" si="10"/>
        <v>1564.3652000000002</v>
      </c>
      <c r="K61" s="6">
        <f t="shared" si="11"/>
        <v>114.30866515927569</v>
      </c>
      <c r="L61" s="35"/>
      <c r="M61" s="37"/>
    </row>
    <row r="62" spans="1:13" ht="15.65">
      <c r="A62" s="72" t="s">
        <v>112</v>
      </c>
      <c r="B62" s="67">
        <v>41255.200000000004</v>
      </c>
      <c r="C62" s="67">
        <v>45152.700000000004</v>
      </c>
      <c r="D62" s="63">
        <v>47206.982609999992</v>
      </c>
      <c r="E62" s="63">
        <v>45429.219920000003</v>
      </c>
      <c r="F62" s="51">
        <f t="shared" si="6"/>
        <v>5951.7826099999875</v>
      </c>
      <c r="G62" s="6">
        <f t="shared" si="7"/>
        <v>114.42674525877948</v>
      </c>
      <c r="H62" s="51">
        <f t="shared" si="8"/>
        <v>2054.2826099999875</v>
      </c>
      <c r="I62" s="6">
        <f t="shared" si="9"/>
        <v>104.54963404181808</v>
      </c>
      <c r="J62" s="51">
        <f t="shared" si="10"/>
        <v>1777.7626899999887</v>
      </c>
      <c r="K62" s="6">
        <f t="shared" si="11"/>
        <v>103.91325823584599</v>
      </c>
      <c r="L62" s="35"/>
      <c r="M62" s="37"/>
    </row>
    <row r="63" spans="1:13" ht="15.65">
      <c r="A63" s="72" t="s">
        <v>113</v>
      </c>
      <c r="B63" s="67">
        <v>11836.2</v>
      </c>
      <c r="C63" s="67">
        <v>14655.735000000001</v>
      </c>
      <c r="D63" s="63">
        <v>17751.901089999996</v>
      </c>
      <c r="E63" s="63">
        <v>12810.80226</v>
      </c>
      <c r="F63" s="51">
        <f t="shared" si="6"/>
        <v>5915.701089999995</v>
      </c>
      <c r="G63" s="6">
        <f t="shared" si="7"/>
        <v>149.97973243101669</v>
      </c>
      <c r="H63" s="51">
        <f t="shared" si="8"/>
        <v>3096.1660899999952</v>
      </c>
      <c r="I63" s="6">
        <f t="shared" si="9"/>
        <v>121.12596939013973</v>
      </c>
      <c r="J63" s="51">
        <f t="shared" si="10"/>
        <v>4941.0988299999954</v>
      </c>
      <c r="K63" s="6">
        <f t="shared" si="11"/>
        <v>138.56978454368866</v>
      </c>
      <c r="L63" s="35"/>
      <c r="M63" s="37"/>
    </row>
    <row r="64" spans="1:13" ht="15.65">
      <c r="A64" s="72" t="s">
        <v>114</v>
      </c>
      <c r="B64" s="67">
        <v>18985</v>
      </c>
      <c r="C64" s="67">
        <v>22842</v>
      </c>
      <c r="D64" s="63">
        <v>24234.450339999999</v>
      </c>
      <c r="E64" s="63">
        <v>18980.752690000001</v>
      </c>
      <c r="F64" s="51">
        <f t="shared" si="6"/>
        <v>5249.4503399999994</v>
      </c>
      <c r="G64" s="6">
        <f t="shared" si="7"/>
        <v>127.65051535422702</v>
      </c>
      <c r="H64" s="51">
        <f t="shared" si="8"/>
        <v>1392.4503399999994</v>
      </c>
      <c r="I64" s="6">
        <f t="shared" si="9"/>
        <v>106.09600884335873</v>
      </c>
      <c r="J64" s="51">
        <f t="shared" si="10"/>
        <v>5253.6976499999982</v>
      </c>
      <c r="K64" s="6">
        <f t="shared" si="11"/>
        <v>127.67907962242144</v>
      </c>
      <c r="L64" s="35"/>
      <c r="M64" s="37"/>
    </row>
    <row r="65" spans="1:13" ht="15.65">
      <c r="A65" s="72" t="s">
        <v>115</v>
      </c>
      <c r="B65" s="67">
        <v>2971117.7</v>
      </c>
      <c r="C65" s="67">
        <v>3240898.872</v>
      </c>
      <c r="D65" s="63">
        <v>3199445.1349799996</v>
      </c>
      <c r="E65" s="63">
        <v>2643882.2145100008</v>
      </c>
      <c r="F65" s="51">
        <f t="shared" si="6"/>
        <v>228327.43497999944</v>
      </c>
      <c r="G65" s="6">
        <f t="shared" si="7"/>
        <v>107.68490036527329</v>
      </c>
      <c r="H65" s="51">
        <f t="shared" si="8"/>
        <v>-41453.73702000035</v>
      </c>
      <c r="I65" s="6">
        <f t="shared" si="9"/>
        <v>98.720918527321444</v>
      </c>
      <c r="J65" s="51">
        <f t="shared" si="10"/>
        <v>555562.92046999885</v>
      </c>
      <c r="K65" s="6">
        <f t="shared" si="11"/>
        <v>121.01314942931234</v>
      </c>
      <c r="L65" s="35"/>
      <c r="M65" s="37"/>
    </row>
    <row r="66" spans="1:13" ht="15.65">
      <c r="A66" s="23" t="s">
        <v>116</v>
      </c>
      <c r="B66" s="65">
        <f t="shared" ref="B66:E66" si="12">SUM(B14:B65)</f>
        <v>4962343.8810000001</v>
      </c>
      <c r="C66" s="65">
        <f t="shared" si="12"/>
        <v>5641640.33641</v>
      </c>
      <c r="D66" s="65">
        <f t="shared" si="12"/>
        <v>5804822.5552699994</v>
      </c>
      <c r="E66" s="65">
        <f t="shared" si="12"/>
        <v>4941370.2632499998</v>
      </c>
      <c r="F66" s="58">
        <f t="shared" si="6"/>
        <v>842478.67426999938</v>
      </c>
      <c r="G66" s="32">
        <f t="shared" si="7"/>
        <v>116.97743434298683</v>
      </c>
      <c r="H66" s="58">
        <f t="shared" si="8"/>
        <v>163182.21885999944</v>
      </c>
      <c r="I66" s="32">
        <f t="shared" si="9"/>
        <v>102.89246051023235</v>
      </c>
      <c r="J66" s="58">
        <f t="shared" si="10"/>
        <v>863452.29201999959</v>
      </c>
      <c r="K66" s="32">
        <f t="shared" si="11"/>
        <v>117.47394439234142</v>
      </c>
      <c r="L66" s="35"/>
      <c r="M66" s="37"/>
    </row>
    <row r="67" spans="1:13" ht="16.3">
      <c r="A67" s="24" t="s">
        <v>126</v>
      </c>
      <c r="B67" s="66">
        <f t="shared" ref="B67:E67" si="13">B9+B13+B66</f>
        <v>5762437.0810000002</v>
      </c>
      <c r="C67" s="66">
        <f t="shared" si="13"/>
        <v>6441730.2884100005</v>
      </c>
      <c r="D67" s="66">
        <f t="shared" si="13"/>
        <v>6716548.3059799997</v>
      </c>
      <c r="E67" s="66">
        <f t="shared" si="13"/>
        <v>5789737.9932599999</v>
      </c>
      <c r="F67" s="55">
        <f t="shared" si="6"/>
        <v>954111.22497999948</v>
      </c>
      <c r="G67" s="5">
        <f t="shared" si="7"/>
        <v>116.55742547065564</v>
      </c>
      <c r="H67" s="55">
        <f t="shared" si="8"/>
        <v>274818.01756999921</v>
      </c>
      <c r="I67" s="5">
        <f t="shared" si="9"/>
        <v>104.26621428196789</v>
      </c>
      <c r="J67" s="55">
        <f t="shared" si="10"/>
        <v>926810.31271999981</v>
      </c>
      <c r="K67" s="5">
        <f t="shared" si="11"/>
        <v>116.00781095446679</v>
      </c>
      <c r="L67" s="35"/>
      <c r="M67" s="37"/>
    </row>
  </sheetData>
  <mergeCells count="14">
    <mergeCell ref="F6:K6"/>
    <mergeCell ref="H7:I7"/>
    <mergeCell ref="A1:K1"/>
    <mergeCell ref="A4:K4"/>
    <mergeCell ref="A6:A8"/>
    <mergeCell ref="J7:K7"/>
    <mergeCell ref="C6:C8"/>
    <mergeCell ref="D7:D8"/>
    <mergeCell ref="A2:K2"/>
    <mergeCell ref="E7:E8"/>
    <mergeCell ref="A3:K3"/>
    <mergeCell ref="B6:B8"/>
    <mergeCell ref="D6:E6"/>
    <mergeCell ref="F7:G7"/>
  </mergeCells>
  <phoneticPr fontId="37" type="noConversion"/>
  <printOptions horizontalCentered="1"/>
  <pageMargins left="0.19685039370078741" right="3.937007874015748E-2" top="0.35433070866141736" bottom="0.15748031496062992" header="0.27559055118110237" footer="0.19685039370078741"/>
  <pageSetup paperSize="9" scale="47"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Лист24">
    <tabColor indexed="11"/>
  </sheetPr>
  <dimension ref="A1:N93"/>
  <sheetViews>
    <sheetView tabSelected="1" view="pageBreakPreview" zoomScale="55" zoomScaleNormal="75" zoomScaleSheetLayoutView="55" workbookViewId="0">
      <selection activeCell="A3" sqref="A3:L3"/>
    </sheetView>
  </sheetViews>
  <sheetFormatPr defaultColWidth="9.125" defaultRowHeight="13.6"/>
  <cols>
    <col min="1" max="1" width="58.5" style="17" customWidth="1"/>
    <col min="2" max="2" width="12.5" style="1" customWidth="1"/>
    <col min="3" max="3" width="14.75" style="1" customWidth="1"/>
    <col min="4" max="4" width="15.125" style="3" customWidth="1"/>
    <col min="5" max="5" width="16.5" style="73" customWidth="1"/>
    <col min="6" max="6" width="16.5" style="1" customWidth="1"/>
    <col min="7" max="7" width="15" style="10" customWidth="1"/>
    <col min="8" max="8" width="8.875" style="10" customWidth="1"/>
    <col min="9" max="9" width="15.25" style="10" customWidth="1"/>
    <col min="10" max="10" width="8.5" style="10" customWidth="1"/>
    <col min="11" max="11" width="14.5" style="1" customWidth="1"/>
    <col min="12" max="12" width="11.375" style="1" customWidth="1"/>
    <col min="13" max="13" width="11.125" style="17" customWidth="1"/>
    <col min="14" max="14" width="10.875" style="17" customWidth="1"/>
    <col min="15" max="16384" width="9.125" style="1"/>
  </cols>
  <sheetData>
    <row r="1" spans="1:14" ht="18.350000000000001">
      <c r="A1" s="125" t="s">
        <v>44</v>
      </c>
      <c r="B1" s="125"/>
      <c r="C1" s="125"/>
      <c r="D1" s="125"/>
      <c r="E1" s="125"/>
      <c r="F1" s="125"/>
      <c r="G1" s="125"/>
      <c r="H1" s="125"/>
      <c r="I1" s="125"/>
      <c r="J1" s="125"/>
      <c r="K1" s="125"/>
      <c r="L1" s="125"/>
    </row>
    <row r="2" spans="1:14" ht="17.350000000000001" customHeight="1">
      <c r="A2" s="125" t="s">
        <v>150</v>
      </c>
      <c r="B2" s="125"/>
      <c r="C2" s="125"/>
      <c r="D2" s="125"/>
      <c r="E2" s="125"/>
      <c r="F2" s="125"/>
      <c r="G2" s="125"/>
      <c r="H2" s="125"/>
      <c r="I2" s="125"/>
      <c r="J2" s="125"/>
      <c r="K2" s="125"/>
      <c r="L2" s="125"/>
    </row>
    <row r="3" spans="1:14" ht="17.350000000000001" customHeight="1">
      <c r="A3" s="126" t="s">
        <v>52</v>
      </c>
      <c r="B3" s="126"/>
      <c r="C3" s="126"/>
      <c r="D3" s="126"/>
      <c r="E3" s="126"/>
      <c r="F3" s="126"/>
      <c r="G3" s="126"/>
      <c r="H3" s="126"/>
      <c r="I3" s="126"/>
      <c r="J3" s="126"/>
      <c r="K3" s="126"/>
      <c r="L3" s="126"/>
    </row>
    <row r="4" spans="1:14" ht="17.350000000000001" customHeight="1">
      <c r="A4" s="127" t="s">
        <v>163</v>
      </c>
      <c r="B4" s="127"/>
      <c r="C4" s="127"/>
      <c r="D4" s="127"/>
      <c r="E4" s="127"/>
      <c r="F4" s="127"/>
      <c r="G4" s="127"/>
      <c r="H4" s="127"/>
      <c r="I4" s="127"/>
      <c r="J4" s="127"/>
      <c r="K4" s="127"/>
      <c r="L4" s="127"/>
    </row>
    <row r="5" spans="1:14" ht="21.6" customHeight="1">
      <c r="A5" s="38"/>
      <c r="B5" s="2"/>
      <c r="C5" s="18"/>
      <c r="D5" s="18"/>
      <c r="E5" s="91"/>
      <c r="F5" s="98" t="s">
        <v>159</v>
      </c>
      <c r="K5" s="2"/>
      <c r="L5" s="44" t="s">
        <v>61</v>
      </c>
    </row>
    <row r="6" spans="1:14" ht="65.25" customHeight="1">
      <c r="A6" s="106" t="s">
        <v>45</v>
      </c>
      <c r="B6" s="106" t="s">
        <v>56</v>
      </c>
      <c r="C6" s="136" t="s">
        <v>146</v>
      </c>
      <c r="D6" s="131" t="s">
        <v>147</v>
      </c>
      <c r="E6" s="99" t="s">
        <v>39</v>
      </c>
      <c r="F6" s="100"/>
      <c r="G6" s="99" t="s">
        <v>40</v>
      </c>
      <c r="H6" s="100"/>
      <c r="I6" s="100"/>
      <c r="J6" s="100"/>
      <c r="K6" s="100"/>
      <c r="L6" s="101"/>
    </row>
    <row r="7" spans="1:14" ht="81" customHeight="1">
      <c r="A7" s="107"/>
      <c r="B7" s="107"/>
      <c r="C7" s="137"/>
      <c r="D7" s="132"/>
      <c r="E7" s="134" t="s">
        <v>160</v>
      </c>
      <c r="F7" s="116" t="s">
        <v>161</v>
      </c>
      <c r="G7" s="119" t="s">
        <v>148</v>
      </c>
      <c r="H7" s="120"/>
      <c r="I7" s="102" t="s">
        <v>149</v>
      </c>
      <c r="J7" s="103"/>
      <c r="K7" s="102" t="s">
        <v>162</v>
      </c>
      <c r="L7" s="109"/>
    </row>
    <row r="8" spans="1:14" ht="14.95" customHeight="1">
      <c r="A8" s="108"/>
      <c r="B8" s="108"/>
      <c r="C8" s="138"/>
      <c r="D8" s="133"/>
      <c r="E8" s="135"/>
      <c r="F8" s="117"/>
      <c r="G8" s="14" t="s">
        <v>41</v>
      </c>
      <c r="H8" s="15" t="s">
        <v>42</v>
      </c>
      <c r="I8" s="14" t="s">
        <v>41</v>
      </c>
      <c r="J8" s="15" t="s">
        <v>42</v>
      </c>
      <c r="K8" s="14" t="s">
        <v>41</v>
      </c>
      <c r="L8" s="15" t="s">
        <v>42</v>
      </c>
    </row>
    <row r="9" spans="1:14" ht="18.350000000000001">
      <c r="A9" s="128" t="s">
        <v>51</v>
      </c>
      <c r="B9" s="129"/>
      <c r="C9" s="129"/>
      <c r="D9" s="129"/>
      <c r="E9" s="129"/>
      <c r="F9" s="129"/>
      <c r="G9" s="129"/>
      <c r="H9" s="129"/>
      <c r="I9" s="129"/>
      <c r="J9" s="129"/>
      <c r="K9" s="129"/>
      <c r="L9" s="130"/>
    </row>
    <row r="10" spans="1:14" ht="20.25" customHeight="1">
      <c r="A10" s="19" t="s">
        <v>47</v>
      </c>
      <c r="B10" s="13">
        <v>10000000</v>
      </c>
      <c r="C10" s="48">
        <v>5596440.0699999994</v>
      </c>
      <c r="D10" s="48">
        <v>6234595.5425300011</v>
      </c>
      <c r="E10" s="48">
        <v>6483742.9878599998</v>
      </c>
      <c r="F10" s="48">
        <v>5603833.4915400008</v>
      </c>
      <c r="G10" s="49">
        <f t="shared" ref="G10:G41" si="0">E10-C10</f>
        <v>887302.91786000039</v>
      </c>
      <c r="H10" s="49">
        <f t="shared" ref="H10:H41" si="1">IF(C10=0,0,E10/C10*100)</f>
        <v>115.85477386984688</v>
      </c>
      <c r="I10" s="49">
        <f t="shared" ref="I10:I41" si="2">E10-D10</f>
        <v>249147.44532999862</v>
      </c>
      <c r="J10" s="49">
        <f t="shared" ref="J10:J41" si="3">IF(D10=0,0,E10/D10*100)</f>
        <v>103.99620863342956</v>
      </c>
      <c r="K10" s="49">
        <f t="shared" ref="K10:K41" si="4">E10-F10</f>
        <v>879909.49631999899</v>
      </c>
      <c r="L10" s="49">
        <f t="shared" ref="L10:L41" si="5">IF(F10=0,0,E10/F10*100)</f>
        <v>115.7019207949055</v>
      </c>
      <c r="M10" s="35"/>
      <c r="N10" s="37"/>
    </row>
    <row r="11" spans="1:14" ht="21.75" customHeight="1">
      <c r="A11" s="11" t="s">
        <v>134</v>
      </c>
      <c r="B11" s="7">
        <v>11010000</v>
      </c>
      <c r="C11" s="50">
        <v>3921895.077</v>
      </c>
      <c r="D11" s="50">
        <v>4291618.2728600008</v>
      </c>
      <c r="E11" s="78">
        <v>4336233.3251799997</v>
      </c>
      <c r="F11" s="50">
        <v>4079184.6871400005</v>
      </c>
      <c r="G11" s="51">
        <f t="shared" si="0"/>
        <v>414338.24817999965</v>
      </c>
      <c r="H11" s="51">
        <f t="shared" si="1"/>
        <v>110.56474587017615</v>
      </c>
      <c r="I11" s="51">
        <f t="shared" si="2"/>
        <v>44615.052319998853</v>
      </c>
      <c r="J11" s="51">
        <f t="shared" si="3"/>
        <v>101.03958575724552</v>
      </c>
      <c r="K11" s="51">
        <f t="shared" si="4"/>
        <v>257048.63803999918</v>
      </c>
      <c r="L11" s="51">
        <f t="shared" si="5"/>
        <v>106.30147094958382</v>
      </c>
      <c r="M11" s="35"/>
      <c r="N11" s="37"/>
    </row>
    <row r="12" spans="1:14" ht="70" customHeight="1">
      <c r="A12" s="93" t="s">
        <v>158</v>
      </c>
      <c r="B12" s="94">
        <v>11010200</v>
      </c>
      <c r="C12" s="95">
        <v>1135097.9650000001</v>
      </c>
      <c r="D12" s="95">
        <v>1364694.05323</v>
      </c>
      <c r="E12" s="95">
        <v>1203523.30189</v>
      </c>
      <c r="F12" s="95">
        <v>1271477.6651300001</v>
      </c>
      <c r="G12" s="96">
        <f t="shared" si="0"/>
        <v>68425.336889999919</v>
      </c>
      <c r="H12" s="96">
        <f t="shared" si="1"/>
        <v>106.02814373735573</v>
      </c>
      <c r="I12" s="96">
        <f t="shared" si="2"/>
        <v>-161170.75133999996</v>
      </c>
      <c r="J12" s="96">
        <f t="shared" si="3"/>
        <v>88.189971887212664</v>
      </c>
      <c r="K12" s="96">
        <f t="shared" si="4"/>
        <v>-67954.363240000093</v>
      </c>
      <c r="L12" s="76">
        <f t="shared" si="5"/>
        <v>94.655481169380025</v>
      </c>
      <c r="M12" s="35"/>
      <c r="N12" s="37"/>
    </row>
    <row r="13" spans="1:14" s="77" customFormat="1" ht="68.95" customHeight="1">
      <c r="A13" s="86" t="s">
        <v>157</v>
      </c>
      <c r="B13" s="74">
        <v>11010000</v>
      </c>
      <c r="C13" s="75">
        <v>2786797.1119999997</v>
      </c>
      <c r="D13" s="75">
        <v>2926924.2196300011</v>
      </c>
      <c r="E13" s="75">
        <v>3132710.0232899999</v>
      </c>
      <c r="F13" s="75">
        <v>2807707.0220100004</v>
      </c>
      <c r="G13" s="76">
        <f t="shared" si="0"/>
        <v>345912.91129000019</v>
      </c>
      <c r="H13" s="76">
        <f t="shared" si="1"/>
        <v>112.41256171109453</v>
      </c>
      <c r="I13" s="76">
        <f t="shared" si="2"/>
        <v>205785.80365999881</v>
      </c>
      <c r="J13" s="76">
        <f t="shared" si="3"/>
        <v>107.03078686765635</v>
      </c>
      <c r="K13" s="76">
        <f t="shared" si="4"/>
        <v>325003.0012799995</v>
      </c>
      <c r="L13" s="76">
        <f t="shared" si="5"/>
        <v>111.57538869733403</v>
      </c>
      <c r="M13" s="35"/>
      <c r="N13" s="37"/>
    </row>
    <row r="14" spans="1:14" s="25" customFormat="1" ht="20.25" customHeight="1">
      <c r="A14" s="28" t="s">
        <v>17</v>
      </c>
      <c r="B14" s="29">
        <v>11020000</v>
      </c>
      <c r="C14" s="52">
        <v>37621.118000000002</v>
      </c>
      <c r="D14" s="52">
        <v>40409.646999999997</v>
      </c>
      <c r="E14" s="52">
        <v>58559.735310000004</v>
      </c>
      <c r="F14" s="52">
        <v>44492.729399999997</v>
      </c>
      <c r="G14" s="59">
        <f t="shared" si="0"/>
        <v>20938.617310000001</v>
      </c>
      <c r="H14" s="59">
        <f t="shared" si="1"/>
        <v>155.65655255114962</v>
      </c>
      <c r="I14" s="59">
        <f t="shared" si="2"/>
        <v>18150.088310000006</v>
      </c>
      <c r="J14" s="59">
        <f t="shared" si="3"/>
        <v>144.91523598313049</v>
      </c>
      <c r="K14" s="59">
        <f t="shared" si="4"/>
        <v>14067.005910000007</v>
      </c>
      <c r="L14" s="59">
        <f t="shared" si="5"/>
        <v>131.61641486080646</v>
      </c>
      <c r="M14" s="42"/>
      <c r="N14" s="37"/>
    </row>
    <row r="15" spans="1:14" ht="35.35" customHeight="1">
      <c r="A15" s="11" t="s">
        <v>155</v>
      </c>
      <c r="B15" s="7">
        <v>11020000</v>
      </c>
      <c r="C15" s="50">
        <v>32680</v>
      </c>
      <c r="D15" s="50">
        <v>32680</v>
      </c>
      <c r="E15" s="78">
        <v>49308.308360000003</v>
      </c>
      <c r="F15" s="50">
        <v>38606.627339999999</v>
      </c>
      <c r="G15" s="51">
        <f t="shared" si="0"/>
        <v>16628.308360000003</v>
      </c>
      <c r="H15" s="51">
        <f t="shared" si="1"/>
        <v>150.88221652386781</v>
      </c>
      <c r="I15" s="51">
        <f t="shared" si="2"/>
        <v>16628.308360000003</v>
      </c>
      <c r="J15" s="51">
        <f t="shared" si="3"/>
        <v>150.88221652386781</v>
      </c>
      <c r="K15" s="51">
        <f t="shared" si="4"/>
        <v>10701.681020000004</v>
      </c>
      <c r="L15" s="51">
        <f t="shared" si="5"/>
        <v>127.71980293889096</v>
      </c>
      <c r="M15" s="35"/>
      <c r="N15" s="37"/>
    </row>
    <row r="16" spans="1:14" ht="32.950000000000003" customHeight="1">
      <c r="A16" s="11" t="s">
        <v>24</v>
      </c>
      <c r="B16" s="7">
        <v>11020200</v>
      </c>
      <c r="C16" s="50">
        <v>4941.1180000000004</v>
      </c>
      <c r="D16" s="50">
        <v>7729.6469999999999</v>
      </c>
      <c r="E16" s="78">
        <v>9251.4269500000009</v>
      </c>
      <c r="F16" s="50">
        <v>5886.1020600000002</v>
      </c>
      <c r="G16" s="51">
        <f t="shared" si="0"/>
        <v>4310.3089500000006</v>
      </c>
      <c r="H16" s="51">
        <f t="shared" si="1"/>
        <v>187.23347529850531</v>
      </c>
      <c r="I16" s="51">
        <f t="shared" si="2"/>
        <v>1521.779950000001</v>
      </c>
      <c r="J16" s="51">
        <f t="shared" si="3"/>
        <v>119.68757370161924</v>
      </c>
      <c r="K16" s="51">
        <f t="shared" si="4"/>
        <v>3365.3248900000008</v>
      </c>
      <c r="L16" s="51">
        <f t="shared" si="5"/>
        <v>157.17408321662708</v>
      </c>
      <c r="M16" s="35"/>
      <c r="N16" s="37"/>
    </row>
    <row r="17" spans="1:14" ht="32.950000000000003" customHeight="1">
      <c r="A17" s="28" t="s">
        <v>16</v>
      </c>
      <c r="B17" s="29">
        <v>13000000</v>
      </c>
      <c r="C17" s="52">
        <v>33314.549000000006</v>
      </c>
      <c r="D17" s="52">
        <v>33389.113039999997</v>
      </c>
      <c r="E17" s="52">
        <v>37572.206450000012</v>
      </c>
      <c r="F17" s="52">
        <v>36858.663930000002</v>
      </c>
      <c r="G17" s="59">
        <f t="shared" si="0"/>
        <v>4257.6574500000061</v>
      </c>
      <c r="H17" s="59">
        <f t="shared" si="1"/>
        <v>112.78017436165804</v>
      </c>
      <c r="I17" s="59">
        <f t="shared" si="2"/>
        <v>4183.0934100000159</v>
      </c>
      <c r="J17" s="59">
        <f t="shared" si="3"/>
        <v>112.5283154571632</v>
      </c>
      <c r="K17" s="59">
        <f t="shared" si="4"/>
        <v>713.54252000000997</v>
      </c>
      <c r="L17" s="59">
        <f t="shared" si="5"/>
        <v>101.93588818453956</v>
      </c>
      <c r="M17" s="35"/>
      <c r="N17" s="37"/>
    </row>
    <row r="18" spans="1:14" ht="54" customHeight="1">
      <c r="A18" s="11" t="s">
        <v>0</v>
      </c>
      <c r="B18" s="7">
        <v>13010100</v>
      </c>
      <c r="C18" s="50">
        <v>13622.656999999999</v>
      </c>
      <c r="D18" s="50">
        <v>14127.220619999998</v>
      </c>
      <c r="E18" s="78">
        <v>15947.041970000004</v>
      </c>
      <c r="F18" s="50">
        <v>16060.647279999999</v>
      </c>
      <c r="G18" s="51">
        <f t="shared" si="0"/>
        <v>2324.3849700000046</v>
      </c>
      <c r="H18" s="51">
        <f t="shared" si="1"/>
        <v>117.06264034982313</v>
      </c>
      <c r="I18" s="51">
        <f t="shared" si="2"/>
        <v>1819.8213500000056</v>
      </c>
      <c r="J18" s="51">
        <f t="shared" si="3"/>
        <v>112.88166582054839</v>
      </c>
      <c r="K18" s="51">
        <f t="shared" si="4"/>
        <v>-113.60530999999537</v>
      </c>
      <c r="L18" s="51">
        <f t="shared" si="5"/>
        <v>99.292647998431136</v>
      </c>
      <c r="M18" s="35"/>
      <c r="N18" s="37"/>
    </row>
    <row r="19" spans="1:14" ht="64.55" customHeight="1">
      <c r="A19" s="11" t="s">
        <v>7</v>
      </c>
      <c r="B19" s="9">
        <v>13010200</v>
      </c>
      <c r="C19" s="50">
        <v>7508.0320000000002</v>
      </c>
      <c r="D19" s="50">
        <v>7728.7648899999986</v>
      </c>
      <c r="E19" s="78">
        <v>6900.5486200000005</v>
      </c>
      <c r="F19" s="50">
        <v>8218.5813499999986</v>
      </c>
      <c r="G19" s="51">
        <f t="shared" si="0"/>
        <v>-607.48337999999967</v>
      </c>
      <c r="H19" s="51">
        <f t="shared" si="1"/>
        <v>91.9088866429978</v>
      </c>
      <c r="I19" s="51">
        <f t="shared" si="2"/>
        <v>-828.21626999999808</v>
      </c>
      <c r="J19" s="51">
        <f t="shared" si="3"/>
        <v>89.283976394836372</v>
      </c>
      <c r="K19" s="51">
        <f t="shared" si="4"/>
        <v>-1318.0327299999981</v>
      </c>
      <c r="L19" s="51">
        <f t="shared" si="5"/>
        <v>83.962770776735113</v>
      </c>
      <c r="M19" s="35"/>
      <c r="N19" s="37"/>
    </row>
    <row r="20" spans="1:14" ht="21.25" customHeight="1">
      <c r="A20" s="11" t="s">
        <v>1</v>
      </c>
      <c r="B20" s="7">
        <v>13020000</v>
      </c>
      <c r="C20" s="50">
        <v>5600</v>
      </c>
      <c r="D20" s="50">
        <v>5600</v>
      </c>
      <c r="E20" s="78">
        <v>9154.9622400000007</v>
      </c>
      <c r="F20" s="50">
        <v>5415.5388100000009</v>
      </c>
      <c r="G20" s="51">
        <f t="shared" si="0"/>
        <v>3554.9622400000007</v>
      </c>
      <c r="H20" s="51">
        <f t="shared" si="1"/>
        <v>163.48146857142859</v>
      </c>
      <c r="I20" s="51">
        <f t="shared" si="2"/>
        <v>3554.9622400000007</v>
      </c>
      <c r="J20" s="51">
        <f t="shared" si="3"/>
        <v>163.48146857142859</v>
      </c>
      <c r="K20" s="51">
        <f t="shared" si="4"/>
        <v>3739.4234299999998</v>
      </c>
      <c r="L20" s="51">
        <f t="shared" si="5"/>
        <v>169.04988702315291</v>
      </c>
      <c r="M20" s="35"/>
      <c r="N20" s="37"/>
    </row>
    <row r="21" spans="1:14" ht="45.7" customHeight="1">
      <c r="A21" s="11" t="s">
        <v>120</v>
      </c>
      <c r="B21" s="7">
        <v>13030100</v>
      </c>
      <c r="C21" s="50">
        <v>1283.9000000000001</v>
      </c>
      <c r="D21" s="50">
        <v>1327.528</v>
      </c>
      <c r="E21" s="78">
        <v>1881.3943000000002</v>
      </c>
      <c r="F21" s="50">
        <v>1566.85437</v>
      </c>
      <c r="G21" s="51">
        <f t="shared" si="0"/>
        <v>597.49430000000007</v>
      </c>
      <c r="H21" s="51">
        <f t="shared" si="1"/>
        <v>146.53744839940805</v>
      </c>
      <c r="I21" s="51">
        <f t="shared" si="2"/>
        <v>553.86630000000014</v>
      </c>
      <c r="J21" s="51">
        <f t="shared" si="3"/>
        <v>141.72162847035997</v>
      </c>
      <c r="K21" s="51">
        <f t="shared" si="4"/>
        <v>314.53993000000014</v>
      </c>
      <c r="L21" s="51">
        <f t="shared" si="5"/>
        <v>120.0746116564745</v>
      </c>
      <c r="M21" s="35"/>
      <c r="N21" s="37"/>
    </row>
    <row r="22" spans="1:14" s="4" customFormat="1" ht="30.25" customHeight="1">
      <c r="A22" s="11" t="s">
        <v>62</v>
      </c>
      <c r="B22" s="9">
        <v>13030700</v>
      </c>
      <c r="C22" s="50">
        <v>275.89999999999998</v>
      </c>
      <c r="D22" s="50">
        <v>275.89999999999998</v>
      </c>
      <c r="E22" s="78">
        <v>157.05494000000002</v>
      </c>
      <c r="F22" s="50">
        <v>252.34438</v>
      </c>
      <c r="G22" s="51">
        <f t="shared" si="0"/>
        <v>-118.84505999999996</v>
      </c>
      <c r="H22" s="51">
        <f t="shared" si="1"/>
        <v>56.924588619064885</v>
      </c>
      <c r="I22" s="51">
        <f t="shared" si="2"/>
        <v>-118.84505999999996</v>
      </c>
      <c r="J22" s="51">
        <f t="shared" si="3"/>
        <v>56.924588619064885</v>
      </c>
      <c r="K22" s="51">
        <f t="shared" si="4"/>
        <v>-95.289439999999985</v>
      </c>
      <c r="L22" s="51">
        <f t="shared" si="5"/>
        <v>62.23833477091901</v>
      </c>
      <c r="M22" s="42"/>
      <c r="N22" s="37"/>
    </row>
    <row r="23" spans="1:14" s="4" customFormat="1" ht="36" customHeight="1">
      <c r="A23" s="11" t="s">
        <v>63</v>
      </c>
      <c r="B23" s="9">
        <v>13030800</v>
      </c>
      <c r="C23" s="50">
        <v>2575.9</v>
      </c>
      <c r="D23" s="50">
        <v>1923.7</v>
      </c>
      <c r="E23" s="78">
        <v>863.15620999999999</v>
      </c>
      <c r="F23" s="50">
        <v>2765.2207900000003</v>
      </c>
      <c r="G23" s="51">
        <f t="shared" si="0"/>
        <v>-1712.74379</v>
      </c>
      <c r="H23" s="51">
        <f t="shared" si="1"/>
        <v>33.508917659847043</v>
      </c>
      <c r="I23" s="51">
        <f t="shared" si="2"/>
        <v>-1060.5437900000002</v>
      </c>
      <c r="J23" s="51">
        <f t="shared" si="3"/>
        <v>44.86958517440349</v>
      </c>
      <c r="K23" s="51">
        <f t="shared" si="4"/>
        <v>-1902.0645800000002</v>
      </c>
      <c r="L23" s="51">
        <f t="shared" si="5"/>
        <v>31.214730234977001</v>
      </c>
      <c r="M23" s="42"/>
      <c r="N23" s="37"/>
    </row>
    <row r="24" spans="1:14" s="4" customFormat="1" ht="35.5" hidden="1" customHeight="1">
      <c r="A24" s="11" t="s">
        <v>64</v>
      </c>
      <c r="B24" s="9">
        <v>13030900</v>
      </c>
      <c r="C24" s="50">
        <v>0</v>
      </c>
      <c r="D24" s="50">
        <v>0</v>
      </c>
      <c r="E24" s="50">
        <v>0</v>
      </c>
      <c r="F24" s="50">
        <v>0</v>
      </c>
      <c r="G24" s="51">
        <f t="shared" si="0"/>
        <v>0</v>
      </c>
      <c r="H24" s="51">
        <f t="shared" si="1"/>
        <v>0</v>
      </c>
      <c r="I24" s="51">
        <f t="shared" si="2"/>
        <v>0</v>
      </c>
      <c r="J24" s="51">
        <f t="shared" si="3"/>
        <v>0</v>
      </c>
      <c r="K24" s="51">
        <f t="shared" si="4"/>
        <v>0</v>
      </c>
      <c r="L24" s="51">
        <f t="shared" si="5"/>
        <v>0</v>
      </c>
      <c r="M24" s="42"/>
      <c r="N24" s="37"/>
    </row>
    <row r="25" spans="1:14" ht="33.799999999999997" customHeight="1">
      <c r="A25" s="11" t="s">
        <v>9</v>
      </c>
      <c r="B25" s="9">
        <v>13040100</v>
      </c>
      <c r="C25" s="50">
        <v>2447.8999999999996</v>
      </c>
      <c r="D25" s="50">
        <v>2405.99953</v>
      </c>
      <c r="E25" s="78">
        <v>2668.04817</v>
      </c>
      <c r="F25" s="50">
        <v>2579.2226699999997</v>
      </c>
      <c r="G25" s="51">
        <f t="shared" si="0"/>
        <v>220.14817000000039</v>
      </c>
      <c r="H25" s="51">
        <f t="shared" si="1"/>
        <v>108.99334817598761</v>
      </c>
      <c r="I25" s="51">
        <f t="shared" si="2"/>
        <v>262.04863999999998</v>
      </c>
      <c r="J25" s="51">
        <f t="shared" si="3"/>
        <v>110.89146679924747</v>
      </c>
      <c r="K25" s="51">
        <f t="shared" si="4"/>
        <v>88.825500000000375</v>
      </c>
      <c r="L25" s="51">
        <f t="shared" si="5"/>
        <v>103.44388644816</v>
      </c>
      <c r="M25" s="35"/>
      <c r="N25" s="37"/>
    </row>
    <row r="26" spans="1:14" ht="32.950000000000003" customHeight="1">
      <c r="A26" s="11" t="s">
        <v>32</v>
      </c>
      <c r="B26" s="9">
        <v>13040200</v>
      </c>
      <c r="C26" s="50">
        <v>0.26</v>
      </c>
      <c r="D26" s="50">
        <v>0</v>
      </c>
      <c r="E26" s="78">
        <v>0</v>
      </c>
      <c r="F26" s="50">
        <v>0.25428000000000001</v>
      </c>
      <c r="G26" s="51">
        <f t="shared" si="0"/>
        <v>-0.26</v>
      </c>
      <c r="H26" s="51">
        <f t="shared" si="1"/>
        <v>0</v>
      </c>
      <c r="I26" s="51">
        <f t="shared" si="2"/>
        <v>0</v>
      </c>
      <c r="J26" s="51">
        <f t="shared" si="3"/>
        <v>0</v>
      </c>
      <c r="K26" s="51">
        <f t="shared" si="4"/>
        <v>-0.25428000000000001</v>
      </c>
      <c r="L26" s="51">
        <f t="shared" si="5"/>
        <v>0</v>
      </c>
      <c r="M26" s="35"/>
      <c r="N26" s="37"/>
    </row>
    <row r="27" spans="1:14" s="16" customFormat="1" ht="21.25" customHeight="1">
      <c r="A27" s="28" t="s">
        <v>18</v>
      </c>
      <c r="B27" s="29">
        <v>14000000</v>
      </c>
      <c r="C27" s="52">
        <v>366683.51999999996</v>
      </c>
      <c r="D27" s="52">
        <v>481350.06837999995</v>
      </c>
      <c r="E27" s="52">
        <v>522591.26751000003</v>
      </c>
      <c r="F27" s="52">
        <v>277669.50484000007</v>
      </c>
      <c r="G27" s="59">
        <f t="shared" si="0"/>
        <v>155907.74751000007</v>
      </c>
      <c r="H27" s="59">
        <f t="shared" si="1"/>
        <v>142.51834047791405</v>
      </c>
      <c r="I27" s="59">
        <f t="shared" si="2"/>
        <v>41241.199130000081</v>
      </c>
      <c r="J27" s="59">
        <f t="shared" si="3"/>
        <v>108.56781827595844</v>
      </c>
      <c r="K27" s="59">
        <f t="shared" si="4"/>
        <v>244921.76266999997</v>
      </c>
      <c r="L27" s="59">
        <f t="shared" si="5"/>
        <v>188.20621580721652</v>
      </c>
      <c r="M27" s="42"/>
      <c r="N27" s="37"/>
    </row>
    <row r="28" spans="1:14" s="4" customFormat="1" ht="32.299999999999997" customHeight="1">
      <c r="A28" s="11" t="s">
        <v>143</v>
      </c>
      <c r="B28" s="9" t="s">
        <v>19</v>
      </c>
      <c r="C28" s="50">
        <v>7420.956000000001</v>
      </c>
      <c r="D28" s="50">
        <v>38384.027919999993</v>
      </c>
      <c r="E28" s="78">
        <v>46433.495779999997</v>
      </c>
      <c r="F28" s="50">
        <v>8034.4337300000007</v>
      </c>
      <c r="G28" s="51">
        <f t="shared" si="0"/>
        <v>39012.539779999999</v>
      </c>
      <c r="H28" s="51">
        <f t="shared" si="1"/>
        <v>625.70773603832163</v>
      </c>
      <c r="I28" s="51">
        <f t="shared" si="2"/>
        <v>8049.4678600000043</v>
      </c>
      <c r="J28" s="51">
        <f t="shared" si="3"/>
        <v>120.97087850388372</v>
      </c>
      <c r="K28" s="51">
        <f t="shared" si="4"/>
        <v>38399.062049999993</v>
      </c>
      <c r="L28" s="51">
        <f t="shared" si="5"/>
        <v>577.93115657449073</v>
      </c>
      <c r="M28" s="42"/>
      <c r="N28" s="37"/>
    </row>
    <row r="29" spans="1:14" s="4" customFormat="1" ht="32.299999999999997" customHeight="1">
      <c r="A29" s="11" t="s">
        <v>3</v>
      </c>
      <c r="B29" s="9" t="s">
        <v>4</v>
      </c>
      <c r="C29" s="50">
        <v>84082.827000000005</v>
      </c>
      <c r="D29" s="50">
        <v>151873.76545999997</v>
      </c>
      <c r="E29" s="78">
        <v>176599.64691000001</v>
      </c>
      <c r="F29" s="50">
        <v>49609.363440000001</v>
      </c>
      <c r="G29" s="51">
        <f t="shared" si="0"/>
        <v>92516.819910000006</v>
      </c>
      <c r="H29" s="51">
        <f t="shared" si="1"/>
        <v>210.03057724260387</v>
      </c>
      <c r="I29" s="51">
        <f t="shared" si="2"/>
        <v>24725.881450000044</v>
      </c>
      <c r="J29" s="51">
        <f t="shared" si="3"/>
        <v>116.28054810856207</v>
      </c>
      <c r="K29" s="51">
        <f t="shared" si="4"/>
        <v>126990.28347000001</v>
      </c>
      <c r="L29" s="51">
        <f t="shared" si="5"/>
        <v>355.98047357247043</v>
      </c>
      <c r="M29" s="42"/>
      <c r="N29" s="37"/>
    </row>
    <row r="30" spans="1:14" s="4" customFormat="1" ht="49.1" customHeight="1">
      <c r="A30" s="68" t="s">
        <v>133</v>
      </c>
      <c r="B30" s="69" t="s">
        <v>132</v>
      </c>
      <c r="C30" s="56">
        <v>91503.78300000001</v>
      </c>
      <c r="D30" s="56">
        <v>190257.79337999996</v>
      </c>
      <c r="E30" s="79">
        <v>223033.14269000001</v>
      </c>
      <c r="F30" s="56">
        <v>57643.797170000005</v>
      </c>
      <c r="G30" s="49">
        <f t="shared" si="0"/>
        <v>131529.35969000001</v>
      </c>
      <c r="H30" s="49">
        <f t="shared" si="1"/>
        <v>243.74199118084547</v>
      </c>
      <c r="I30" s="49">
        <f t="shared" si="2"/>
        <v>32775.349310000049</v>
      </c>
      <c r="J30" s="49">
        <f t="shared" si="3"/>
        <v>117.2268103859158</v>
      </c>
      <c r="K30" s="49">
        <f t="shared" si="4"/>
        <v>165389.34552</v>
      </c>
      <c r="L30" s="49">
        <f t="shared" si="5"/>
        <v>386.9161187148074</v>
      </c>
      <c r="M30" s="42"/>
      <c r="N30" s="37"/>
    </row>
    <row r="31" spans="1:14" s="4" customFormat="1" ht="35.5" customHeight="1">
      <c r="A31" s="20" t="s">
        <v>140</v>
      </c>
      <c r="B31" s="34">
        <v>14040000</v>
      </c>
      <c r="C31" s="53">
        <v>275179.73699999996</v>
      </c>
      <c r="D31" s="53">
        <v>291092.27500000002</v>
      </c>
      <c r="E31" s="53">
        <v>299558.12482000003</v>
      </c>
      <c r="F31" s="53">
        <v>220025.70767000003</v>
      </c>
      <c r="G31" s="54">
        <f t="shared" si="0"/>
        <v>24378.387820000062</v>
      </c>
      <c r="H31" s="54">
        <f t="shared" si="1"/>
        <v>108.85907810137927</v>
      </c>
      <c r="I31" s="54">
        <f t="shared" si="2"/>
        <v>8465.8498200000031</v>
      </c>
      <c r="J31" s="54">
        <f t="shared" si="3"/>
        <v>102.90830452989522</v>
      </c>
      <c r="K31" s="54">
        <f t="shared" si="4"/>
        <v>79532.417149999994</v>
      </c>
      <c r="L31" s="54">
        <f t="shared" si="5"/>
        <v>136.14687483213766</v>
      </c>
      <c r="M31" s="42"/>
      <c r="N31" s="37"/>
    </row>
    <row r="32" spans="1:14" s="4" customFormat="1" ht="68.45" customHeight="1">
      <c r="A32" s="36" t="s">
        <v>138</v>
      </c>
      <c r="B32" s="7">
        <v>14040100</v>
      </c>
      <c r="C32" s="50">
        <v>169540.3</v>
      </c>
      <c r="D32" s="50">
        <v>177937.29399999999</v>
      </c>
      <c r="E32" s="50">
        <v>182834.37357999998</v>
      </c>
      <c r="F32" s="50">
        <v>99116.408100000015</v>
      </c>
      <c r="G32" s="51">
        <f t="shared" si="0"/>
        <v>13294.073579999997</v>
      </c>
      <c r="H32" s="51">
        <f t="shared" si="1"/>
        <v>107.84124693656906</v>
      </c>
      <c r="I32" s="51">
        <f t="shared" si="2"/>
        <v>4897.0795799999905</v>
      </c>
      <c r="J32" s="51">
        <f t="shared" si="3"/>
        <v>102.75213782895901</v>
      </c>
      <c r="K32" s="51">
        <f t="shared" si="4"/>
        <v>83717.96547999997</v>
      </c>
      <c r="L32" s="51">
        <f t="shared" si="5"/>
        <v>184.46428506119358</v>
      </c>
      <c r="M32" s="42"/>
      <c r="N32" s="37"/>
    </row>
    <row r="33" spans="1:14" s="4" customFormat="1" ht="58.6" customHeight="1">
      <c r="A33" s="26" t="s">
        <v>137</v>
      </c>
      <c r="B33" s="7">
        <v>14040200</v>
      </c>
      <c r="C33" s="50">
        <v>105639.43699999999</v>
      </c>
      <c r="D33" s="50">
        <v>113154.981</v>
      </c>
      <c r="E33" s="78">
        <v>116723.75124000001</v>
      </c>
      <c r="F33" s="50">
        <v>120909.29957</v>
      </c>
      <c r="G33" s="51">
        <f t="shared" si="0"/>
        <v>11084.314240000022</v>
      </c>
      <c r="H33" s="51">
        <f t="shared" si="1"/>
        <v>110.49259117123088</v>
      </c>
      <c r="I33" s="51">
        <f t="shared" si="2"/>
        <v>3568.7702400000126</v>
      </c>
      <c r="J33" s="51">
        <f t="shared" si="3"/>
        <v>103.15387816644149</v>
      </c>
      <c r="K33" s="51">
        <f t="shared" si="4"/>
        <v>-4185.5483299999905</v>
      </c>
      <c r="L33" s="51">
        <f t="shared" si="5"/>
        <v>96.538274272627987</v>
      </c>
      <c r="M33" s="42"/>
      <c r="N33" s="37"/>
    </row>
    <row r="34" spans="1:14" s="4" customFormat="1" ht="18" hidden="1" customHeight="1">
      <c r="A34" s="11" t="s">
        <v>31</v>
      </c>
      <c r="B34" s="7">
        <v>16010000</v>
      </c>
      <c r="C34" s="50">
        <v>0</v>
      </c>
      <c r="D34" s="50">
        <v>0</v>
      </c>
      <c r="E34" s="78">
        <v>0</v>
      </c>
      <c r="F34" s="62">
        <v>0</v>
      </c>
      <c r="G34" s="51">
        <f t="shared" si="0"/>
        <v>0</v>
      </c>
      <c r="H34" s="51">
        <f t="shared" si="1"/>
        <v>0</v>
      </c>
      <c r="I34" s="51">
        <f t="shared" si="2"/>
        <v>0</v>
      </c>
      <c r="J34" s="51">
        <f t="shared" si="3"/>
        <v>0</v>
      </c>
      <c r="K34" s="51">
        <f t="shared" si="4"/>
        <v>0</v>
      </c>
      <c r="L34" s="51">
        <f t="shared" si="5"/>
        <v>0</v>
      </c>
      <c r="M34" s="42"/>
      <c r="N34" s="37"/>
    </row>
    <row r="35" spans="1:14" s="4" customFormat="1" ht="68.95" customHeight="1">
      <c r="A35" s="28" t="s">
        <v>130</v>
      </c>
      <c r="B35" s="29">
        <v>18000000</v>
      </c>
      <c r="C35" s="52">
        <v>1236925.8059999999</v>
      </c>
      <c r="D35" s="52">
        <v>1387813.74125</v>
      </c>
      <c r="E35" s="80">
        <v>1528769.65341</v>
      </c>
      <c r="F35" s="52">
        <v>1165627.94123</v>
      </c>
      <c r="G35" s="59">
        <f t="shared" si="0"/>
        <v>291843.84741000016</v>
      </c>
      <c r="H35" s="59">
        <f t="shared" si="1"/>
        <v>123.59428884047392</v>
      </c>
      <c r="I35" s="59">
        <f t="shared" si="2"/>
        <v>140955.91216000007</v>
      </c>
      <c r="J35" s="59">
        <f t="shared" si="3"/>
        <v>110.15668803171248</v>
      </c>
      <c r="K35" s="59">
        <f t="shared" si="4"/>
        <v>363141.71218000003</v>
      </c>
      <c r="L35" s="59">
        <f t="shared" si="5"/>
        <v>131.15417015456953</v>
      </c>
      <c r="M35" s="42"/>
      <c r="N35" s="37"/>
    </row>
    <row r="36" spans="1:14" s="4" customFormat="1" ht="20.25" customHeight="1">
      <c r="A36" s="11" t="s">
        <v>10</v>
      </c>
      <c r="B36" s="7">
        <v>18010000</v>
      </c>
      <c r="C36" s="50">
        <v>566881.91300000006</v>
      </c>
      <c r="D36" s="50">
        <v>647852.46174000006</v>
      </c>
      <c r="E36" s="78">
        <v>729326.88815999997</v>
      </c>
      <c r="F36" s="50">
        <v>517542.36038000014</v>
      </c>
      <c r="G36" s="51">
        <f t="shared" si="0"/>
        <v>162444.97515999991</v>
      </c>
      <c r="H36" s="51">
        <f t="shared" si="1"/>
        <v>128.65587548918674</v>
      </c>
      <c r="I36" s="51">
        <f t="shared" si="2"/>
        <v>81474.426419999916</v>
      </c>
      <c r="J36" s="51">
        <f t="shared" si="3"/>
        <v>112.57607730642501</v>
      </c>
      <c r="K36" s="51">
        <f t="shared" si="4"/>
        <v>211784.52777999983</v>
      </c>
      <c r="L36" s="51">
        <f t="shared" si="5"/>
        <v>140.92119679334058</v>
      </c>
      <c r="M36" s="42"/>
      <c r="N36" s="37"/>
    </row>
    <row r="37" spans="1:14" s="21" customFormat="1" ht="32.950000000000003" customHeight="1">
      <c r="A37" s="30" t="s">
        <v>12</v>
      </c>
      <c r="B37" s="31" t="s">
        <v>11</v>
      </c>
      <c r="C37" s="60">
        <v>127379.31599999999</v>
      </c>
      <c r="D37" s="60">
        <v>162468.16344</v>
      </c>
      <c r="E37" s="70">
        <v>190604.33019000001</v>
      </c>
      <c r="F37" s="60">
        <v>106155.86728000001</v>
      </c>
      <c r="G37" s="58">
        <f t="shared" si="0"/>
        <v>63225.014190000016</v>
      </c>
      <c r="H37" s="58">
        <f t="shared" si="1"/>
        <v>149.6352282108345</v>
      </c>
      <c r="I37" s="58">
        <f t="shared" si="2"/>
        <v>28136.166750000004</v>
      </c>
      <c r="J37" s="58">
        <f t="shared" si="3"/>
        <v>117.31795704109796</v>
      </c>
      <c r="K37" s="58">
        <f t="shared" si="4"/>
        <v>84448.462910000002</v>
      </c>
      <c r="L37" s="58">
        <f t="shared" si="5"/>
        <v>179.5513852166608</v>
      </c>
      <c r="M37" s="42"/>
      <c r="N37" s="37"/>
    </row>
    <row r="38" spans="1:14" s="21" customFormat="1" ht="35.35" customHeight="1">
      <c r="A38" s="30" t="s">
        <v>25</v>
      </c>
      <c r="B38" s="31" t="s">
        <v>13</v>
      </c>
      <c r="C38" s="60">
        <v>439152.09700000007</v>
      </c>
      <c r="D38" s="60">
        <v>484293.94830000005</v>
      </c>
      <c r="E38" s="70">
        <v>537060.26276999991</v>
      </c>
      <c r="F38" s="60">
        <v>410452.18860000011</v>
      </c>
      <c r="G38" s="58">
        <f t="shared" si="0"/>
        <v>97908.165769999847</v>
      </c>
      <c r="H38" s="58">
        <f t="shared" si="1"/>
        <v>122.29481913870943</v>
      </c>
      <c r="I38" s="58">
        <f t="shared" si="2"/>
        <v>52766.314469999867</v>
      </c>
      <c r="J38" s="58">
        <f t="shared" si="3"/>
        <v>110.89551390332744</v>
      </c>
      <c r="K38" s="58">
        <f t="shared" si="4"/>
        <v>126608.0741699998</v>
      </c>
      <c r="L38" s="58">
        <f t="shared" si="5"/>
        <v>130.84599806906715</v>
      </c>
      <c r="M38" s="42"/>
      <c r="N38" s="37"/>
    </row>
    <row r="39" spans="1:14" s="21" customFormat="1" ht="38.549999999999997" customHeight="1">
      <c r="A39" s="30" t="s">
        <v>21</v>
      </c>
      <c r="B39" s="31" t="s">
        <v>14</v>
      </c>
      <c r="C39" s="60">
        <v>350.5</v>
      </c>
      <c r="D39" s="60">
        <v>1090.3499999999999</v>
      </c>
      <c r="E39" s="70">
        <v>1662.2952</v>
      </c>
      <c r="F39" s="60">
        <v>934.30449999999996</v>
      </c>
      <c r="G39" s="58">
        <f t="shared" si="0"/>
        <v>1311.7952</v>
      </c>
      <c r="H39" s="58">
        <f t="shared" si="1"/>
        <v>474.26396576319547</v>
      </c>
      <c r="I39" s="58">
        <f t="shared" si="2"/>
        <v>571.94520000000011</v>
      </c>
      <c r="J39" s="58">
        <f t="shared" si="3"/>
        <v>152.45519328655939</v>
      </c>
      <c r="K39" s="58">
        <f t="shared" si="4"/>
        <v>727.99070000000006</v>
      </c>
      <c r="L39" s="58">
        <f t="shared" si="5"/>
        <v>177.91792718540904</v>
      </c>
      <c r="M39" s="42"/>
      <c r="N39" s="37"/>
    </row>
    <row r="40" spans="1:14" s="4" customFormat="1" ht="20.25" customHeight="1">
      <c r="A40" s="11" t="s">
        <v>36</v>
      </c>
      <c r="B40" s="7">
        <v>18020000</v>
      </c>
      <c r="C40" s="50">
        <v>3236.2</v>
      </c>
      <c r="D40" s="50">
        <v>3526.4</v>
      </c>
      <c r="E40" s="78">
        <v>3699.6149199999995</v>
      </c>
      <c r="F40" s="50">
        <v>2691.6386100000004</v>
      </c>
      <c r="G40" s="51">
        <f t="shared" si="0"/>
        <v>463.41491999999971</v>
      </c>
      <c r="H40" s="51">
        <f t="shared" si="1"/>
        <v>114.31972436808601</v>
      </c>
      <c r="I40" s="51">
        <f t="shared" si="2"/>
        <v>173.21491999999944</v>
      </c>
      <c r="J40" s="51">
        <f t="shared" si="3"/>
        <v>104.91194759528129</v>
      </c>
      <c r="K40" s="51">
        <f t="shared" si="4"/>
        <v>1007.9763099999991</v>
      </c>
      <c r="L40" s="51">
        <f t="shared" si="5"/>
        <v>137.44842662960608</v>
      </c>
      <c r="M40" s="42"/>
      <c r="N40" s="37"/>
    </row>
    <row r="41" spans="1:14" s="4" customFormat="1" ht="17.350000000000001" customHeight="1">
      <c r="A41" s="11" t="s">
        <v>37</v>
      </c>
      <c r="B41" s="7">
        <v>18030000</v>
      </c>
      <c r="C41" s="50">
        <v>3645.2</v>
      </c>
      <c r="D41" s="50">
        <v>3786.444</v>
      </c>
      <c r="E41" s="78">
        <v>3317.9914699999999</v>
      </c>
      <c r="F41" s="50">
        <v>2411.2237</v>
      </c>
      <c r="G41" s="51">
        <f t="shared" si="0"/>
        <v>-327.20852999999988</v>
      </c>
      <c r="H41" s="51">
        <f t="shared" si="1"/>
        <v>91.023578130143761</v>
      </c>
      <c r="I41" s="51">
        <f t="shared" si="2"/>
        <v>-468.45253000000002</v>
      </c>
      <c r="J41" s="51">
        <f t="shared" si="3"/>
        <v>87.628166955592107</v>
      </c>
      <c r="K41" s="51">
        <f t="shared" si="4"/>
        <v>906.76776999999993</v>
      </c>
      <c r="L41" s="51">
        <f t="shared" si="5"/>
        <v>137.60612381173925</v>
      </c>
      <c r="M41" s="42"/>
      <c r="N41" s="37"/>
    </row>
    <row r="42" spans="1:14" s="4" customFormat="1" ht="35.35" hidden="1" customHeight="1">
      <c r="A42" s="11" t="s">
        <v>15</v>
      </c>
      <c r="B42" s="7">
        <v>18040000</v>
      </c>
      <c r="C42" s="50">
        <v>0</v>
      </c>
      <c r="D42" s="50">
        <v>0</v>
      </c>
      <c r="E42" s="78">
        <v>0</v>
      </c>
      <c r="F42" s="50">
        <v>0</v>
      </c>
      <c r="G42" s="51">
        <f t="shared" ref="G42:G73" si="6">E42-C42</f>
        <v>0</v>
      </c>
      <c r="H42" s="51">
        <f t="shared" ref="H42:H73" si="7">IF(C42=0,0,E42/C42*100)</f>
        <v>0</v>
      </c>
      <c r="I42" s="51">
        <f t="shared" ref="I42:I73" si="8">E42-D42</f>
        <v>0</v>
      </c>
      <c r="J42" s="51">
        <f t="shared" ref="J42:J73" si="9">IF(D42=0,0,E42/D42*100)</f>
        <v>0</v>
      </c>
      <c r="K42" s="51">
        <f t="shared" ref="K42:K73" si="10">E42-F42</f>
        <v>0</v>
      </c>
      <c r="L42" s="51">
        <f t="shared" ref="L42:L73" si="11">IF(F42=0,0,E42/F42*100)</f>
        <v>0</v>
      </c>
      <c r="M42" s="42"/>
      <c r="N42" s="37"/>
    </row>
    <row r="43" spans="1:14" s="4" customFormat="1" ht="21.25" customHeight="1">
      <c r="A43" s="11" t="s">
        <v>29</v>
      </c>
      <c r="B43" s="7">
        <v>18050000</v>
      </c>
      <c r="C43" s="50">
        <v>663162.49300000002</v>
      </c>
      <c r="D43" s="50">
        <v>732648.43550999998</v>
      </c>
      <c r="E43" s="78">
        <v>792425.15886000008</v>
      </c>
      <c r="F43" s="50">
        <v>642982.71853999991</v>
      </c>
      <c r="G43" s="51">
        <f t="shared" si="6"/>
        <v>129262.66586000007</v>
      </c>
      <c r="H43" s="51">
        <f t="shared" si="7"/>
        <v>119.49185414199836</v>
      </c>
      <c r="I43" s="51">
        <f t="shared" si="8"/>
        <v>59776.723350000102</v>
      </c>
      <c r="J43" s="51">
        <f t="shared" si="9"/>
        <v>108.15899146886041</v>
      </c>
      <c r="K43" s="51">
        <f t="shared" si="10"/>
        <v>149442.44032000017</v>
      </c>
      <c r="L43" s="51">
        <f t="shared" si="11"/>
        <v>123.24206172435464</v>
      </c>
      <c r="M43" s="42"/>
      <c r="N43" s="37"/>
    </row>
    <row r="44" spans="1:14" s="4" customFormat="1" ht="11.05" hidden="1" customHeight="1">
      <c r="A44" s="36" t="s">
        <v>23</v>
      </c>
      <c r="B44" s="7">
        <v>19090100</v>
      </c>
      <c r="C44" s="50">
        <v>0</v>
      </c>
      <c r="D44" s="50">
        <v>0</v>
      </c>
      <c r="E44" s="78">
        <v>0</v>
      </c>
      <c r="F44" s="50">
        <v>0</v>
      </c>
      <c r="G44" s="51">
        <f t="shared" si="6"/>
        <v>0</v>
      </c>
      <c r="H44" s="51">
        <f t="shared" si="7"/>
        <v>0</v>
      </c>
      <c r="I44" s="51">
        <f t="shared" si="8"/>
        <v>0</v>
      </c>
      <c r="J44" s="51">
        <f t="shared" si="9"/>
        <v>0</v>
      </c>
      <c r="K44" s="51">
        <f t="shared" si="10"/>
        <v>0</v>
      </c>
      <c r="L44" s="51">
        <f t="shared" si="11"/>
        <v>0</v>
      </c>
      <c r="M44" s="42"/>
      <c r="N44" s="37"/>
    </row>
    <row r="45" spans="1:14" s="4" customFormat="1" ht="20.25" customHeight="1">
      <c r="A45" s="11" t="s">
        <v>122</v>
      </c>
      <c r="B45" s="7">
        <v>19090500</v>
      </c>
      <c r="C45" s="50">
        <v>0</v>
      </c>
      <c r="D45" s="50">
        <v>14.7</v>
      </c>
      <c r="E45" s="78">
        <v>16.8</v>
      </c>
      <c r="F45" s="50">
        <v>-3.5000000000000003E-2</v>
      </c>
      <c r="G45" s="51">
        <f t="shared" si="6"/>
        <v>16.8</v>
      </c>
      <c r="H45" s="51">
        <f t="shared" si="7"/>
        <v>0</v>
      </c>
      <c r="I45" s="51">
        <f t="shared" si="8"/>
        <v>2.1000000000000014</v>
      </c>
      <c r="J45" s="51">
        <f t="shared" si="9"/>
        <v>114.28571428571431</v>
      </c>
      <c r="K45" s="51">
        <f t="shared" si="10"/>
        <v>16.835000000000001</v>
      </c>
      <c r="L45" s="51">
        <f t="shared" si="11"/>
        <v>-48000</v>
      </c>
      <c r="M45" s="92"/>
      <c r="N45" s="37"/>
    </row>
    <row r="46" spans="1:14" s="16" customFormat="1" ht="20.25" customHeight="1">
      <c r="A46" s="19" t="s">
        <v>48</v>
      </c>
      <c r="B46" s="13">
        <v>20000000</v>
      </c>
      <c r="C46" s="48">
        <v>165972.011</v>
      </c>
      <c r="D46" s="48">
        <v>206786.47881000003</v>
      </c>
      <c r="E46" s="48">
        <v>232414.42277</v>
      </c>
      <c r="F46" s="48">
        <v>185831.61436000001</v>
      </c>
      <c r="G46" s="55">
        <f t="shared" si="6"/>
        <v>66442.411770000006</v>
      </c>
      <c r="H46" s="55">
        <f t="shared" si="7"/>
        <v>140.03229904227646</v>
      </c>
      <c r="I46" s="55">
        <f t="shared" si="8"/>
        <v>25627.943959999975</v>
      </c>
      <c r="J46" s="55">
        <f t="shared" si="9"/>
        <v>112.39343312361709</v>
      </c>
      <c r="K46" s="55">
        <f t="shared" si="10"/>
        <v>46582.808409999998</v>
      </c>
      <c r="L46" s="55">
        <f t="shared" si="11"/>
        <v>125.06721397778853</v>
      </c>
      <c r="M46" s="42"/>
      <c r="N46" s="37"/>
    </row>
    <row r="47" spans="1:14" ht="53.35" customHeight="1">
      <c r="A47" s="8" t="s">
        <v>142</v>
      </c>
      <c r="B47" s="7">
        <v>21010300</v>
      </c>
      <c r="C47" s="50">
        <v>3831.54</v>
      </c>
      <c r="D47" s="50">
        <v>8059.4979999999996</v>
      </c>
      <c r="E47" s="78">
        <v>10525.84325</v>
      </c>
      <c r="F47" s="50">
        <v>4502.3621300000004</v>
      </c>
      <c r="G47" s="51">
        <f t="shared" si="6"/>
        <v>6694.3032499999999</v>
      </c>
      <c r="H47" s="51">
        <f t="shared" si="7"/>
        <v>274.71573440444314</v>
      </c>
      <c r="I47" s="51">
        <f t="shared" si="8"/>
        <v>2466.3452500000003</v>
      </c>
      <c r="J47" s="51">
        <f t="shared" si="9"/>
        <v>130.601722960909</v>
      </c>
      <c r="K47" s="51">
        <f t="shared" si="10"/>
        <v>6023.4811199999995</v>
      </c>
      <c r="L47" s="51">
        <f t="shared" si="11"/>
        <v>233.78490992238329</v>
      </c>
      <c r="M47" s="42"/>
      <c r="N47" s="37"/>
    </row>
    <row r="48" spans="1:14" ht="32.950000000000003" customHeight="1">
      <c r="A48" s="8" t="s">
        <v>27</v>
      </c>
      <c r="B48" s="7">
        <v>21050000</v>
      </c>
      <c r="C48" s="50">
        <v>0</v>
      </c>
      <c r="D48" s="50">
        <v>7833.68</v>
      </c>
      <c r="E48" s="78">
        <v>7852.4706299999998</v>
      </c>
      <c r="F48" s="50">
        <v>3229.4554000000003</v>
      </c>
      <c r="G48" s="51">
        <f t="shared" si="6"/>
        <v>7852.4706299999998</v>
      </c>
      <c r="H48" s="51">
        <f t="shared" si="7"/>
        <v>0</v>
      </c>
      <c r="I48" s="51">
        <f t="shared" si="8"/>
        <v>18.79062999999951</v>
      </c>
      <c r="J48" s="51">
        <f t="shared" si="9"/>
        <v>100.23986976746559</v>
      </c>
      <c r="K48" s="51">
        <f t="shared" si="10"/>
        <v>4623.0152299999991</v>
      </c>
      <c r="L48" s="51">
        <f t="shared" si="11"/>
        <v>243.15154282669451</v>
      </c>
      <c r="M48" s="42"/>
      <c r="N48" s="37"/>
    </row>
    <row r="49" spans="1:14" ht="18" customHeight="1">
      <c r="A49" s="11" t="s">
        <v>49</v>
      </c>
      <c r="B49" s="7">
        <v>21080500</v>
      </c>
      <c r="C49" s="50">
        <v>0</v>
      </c>
      <c r="D49" s="50">
        <v>24</v>
      </c>
      <c r="E49" s="78">
        <v>26.176269999999999</v>
      </c>
      <c r="F49" s="50">
        <v>30.923940000000002</v>
      </c>
      <c r="G49" s="51">
        <f t="shared" si="6"/>
        <v>26.176269999999999</v>
      </c>
      <c r="H49" s="51">
        <f t="shared" si="7"/>
        <v>0</v>
      </c>
      <c r="I49" s="51">
        <f t="shared" si="8"/>
        <v>2.1762699999999988</v>
      </c>
      <c r="J49" s="51">
        <f t="shared" si="9"/>
        <v>109.06779166666666</v>
      </c>
      <c r="K49" s="51">
        <f t="shared" si="10"/>
        <v>-4.7476700000000029</v>
      </c>
      <c r="L49" s="51">
        <f t="shared" si="11"/>
        <v>84.647266810115397</v>
      </c>
      <c r="M49" s="42"/>
      <c r="N49" s="37"/>
    </row>
    <row r="50" spans="1:14" ht="32.450000000000003" hidden="1" customHeight="1">
      <c r="A50" s="11" t="s">
        <v>139</v>
      </c>
      <c r="B50" s="7">
        <v>21080600</v>
      </c>
      <c r="C50" s="50">
        <v>0</v>
      </c>
      <c r="D50" s="50">
        <v>0</v>
      </c>
      <c r="E50" s="78">
        <v>0</v>
      </c>
      <c r="F50" s="50">
        <v>0</v>
      </c>
      <c r="G50" s="51">
        <f t="shared" si="6"/>
        <v>0</v>
      </c>
      <c r="H50" s="51">
        <f t="shared" si="7"/>
        <v>0</v>
      </c>
      <c r="I50" s="51">
        <f t="shared" si="8"/>
        <v>0</v>
      </c>
      <c r="J50" s="51">
        <f t="shared" si="9"/>
        <v>0</v>
      </c>
      <c r="K50" s="51">
        <f t="shared" si="10"/>
        <v>0</v>
      </c>
      <c r="L50" s="51">
        <f t="shared" si="11"/>
        <v>0</v>
      </c>
      <c r="M50" s="42"/>
      <c r="N50" s="37"/>
    </row>
    <row r="51" spans="1:14" ht="65.55" customHeight="1">
      <c r="A51" s="11" t="s">
        <v>54</v>
      </c>
      <c r="B51" s="7">
        <v>21080900</v>
      </c>
      <c r="C51" s="50">
        <v>0</v>
      </c>
      <c r="D51" s="50">
        <v>83.286000000000001</v>
      </c>
      <c r="E51" s="78">
        <v>180.32449</v>
      </c>
      <c r="F51" s="50">
        <v>152.58433000000002</v>
      </c>
      <c r="G51" s="51">
        <f t="shared" si="6"/>
        <v>180.32449</v>
      </c>
      <c r="H51" s="51">
        <f t="shared" si="7"/>
        <v>0</v>
      </c>
      <c r="I51" s="51">
        <f t="shared" si="8"/>
        <v>97.038489999999996</v>
      </c>
      <c r="J51" s="51">
        <f t="shared" si="9"/>
        <v>216.51236702446988</v>
      </c>
      <c r="K51" s="51">
        <f t="shared" si="10"/>
        <v>27.740159999999975</v>
      </c>
      <c r="L51" s="51">
        <f t="shared" si="11"/>
        <v>118.18021549132862</v>
      </c>
      <c r="M51" s="42"/>
      <c r="N51" s="37"/>
    </row>
    <row r="52" spans="1:14" ht="19.55" customHeight="1">
      <c r="A52" s="11" t="s">
        <v>28</v>
      </c>
      <c r="B52" s="7">
        <v>21081100</v>
      </c>
      <c r="C52" s="50">
        <v>9409.0499999999993</v>
      </c>
      <c r="D52" s="50">
        <v>14921.37</v>
      </c>
      <c r="E52" s="78">
        <v>20390.68374</v>
      </c>
      <c r="F52" s="50">
        <v>11759.322230000002</v>
      </c>
      <c r="G52" s="51">
        <f t="shared" si="6"/>
        <v>10981.633740000001</v>
      </c>
      <c r="H52" s="51">
        <f t="shared" si="7"/>
        <v>216.71352304430309</v>
      </c>
      <c r="I52" s="51">
        <f t="shared" si="8"/>
        <v>5469.3137399999996</v>
      </c>
      <c r="J52" s="51">
        <f t="shared" si="9"/>
        <v>136.65423308985703</v>
      </c>
      <c r="K52" s="51">
        <f t="shared" si="10"/>
        <v>8631.3615099999988</v>
      </c>
      <c r="L52" s="51">
        <f t="shared" si="11"/>
        <v>173.40016151594136</v>
      </c>
      <c r="M52" s="42"/>
      <c r="N52" s="37"/>
    </row>
    <row r="53" spans="1:14" ht="71" customHeight="1">
      <c r="A53" s="26" t="s">
        <v>153</v>
      </c>
      <c r="B53" s="7">
        <v>21081500</v>
      </c>
      <c r="C53" s="50">
        <v>2053.6999999999998</v>
      </c>
      <c r="D53" s="50">
        <v>2352.0369700000001</v>
      </c>
      <c r="E53" s="78">
        <v>2969.6375399999997</v>
      </c>
      <c r="F53" s="50">
        <v>3368.6785300000001</v>
      </c>
      <c r="G53" s="51">
        <f t="shared" si="6"/>
        <v>915.9375399999999</v>
      </c>
      <c r="H53" s="51">
        <f t="shared" si="7"/>
        <v>144.59938355163851</v>
      </c>
      <c r="I53" s="51">
        <f t="shared" si="8"/>
        <v>617.60056999999961</v>
      </c>
      <c r="J53" s="51">
        <f t="shared" si="9"/>
        <v>126.25811489689296</v>
      </c>
      <c r="K53" s="51">
        <f t="shared" si="10"/>
        <v>-399.04099000000042</v>
      </c>
      <c r="L53" s="51">
        <f t="shared" si="11"/>
        <v>88.154376072210113</v>
      </c>
      <c r="M53" s="42"/>
      <c r="N53" s="37"/>
    </row>
    <row r="54" spans="1:14" ht="47.05" customHeight="1">
      <c r="A54" s="97" t="s">
        <v>156</v>
      </c>
      <c r="B54" s="7">
        <v>21081700</v>
      </c>
      <c r="C54" s="50">
        <v>230.2</v>
      </c>
      <c r="D54" s="50">
        <v>273.21999999999997</v>
      </c>
      <c r="E54" s="78">
        <v>329.75569999999999</v>
      </c>
      <c r="F54" s="50">
        <v>264.84721999999999</v>
      </c>
      <c r="G54" s="51">
        <f t="shared" si="6"/>
        <v>99.555700000000002</v>
      </c>
      <c r="H54" s="51">
        <f t="shared" si="7"/>
        <v>143.24748045178106</v>
      </c>
      <c r="I54" s="51">
        <f t="shared" si="8"/>
        <v>56.53570000000002</v>
      </c>
      <c r="J54" s="51">
        <f t="shared" si="9"/>
        <v>120.69237244711222</v>
      </c>
      <c r="K54" s="51">
        <f t="shared" si="10"/>
        <v>64.908479999999997</v>
      </c>
      <c r="L54" s="51">
        <f t="shared" si="11"/>
        <v>124.50789553313038</v>
      </c>
      <c r="M54" s="42"/>
      <c r="N54" s="37"/>
    </row>
    <row r="55" spans="1:14" ht="49.6" customHeight="1">
      <c r="A55" s="11" t="s">
        <v>145</v>
      </c>
      <c r="B55" s="7">
        <v>21081800</v>
      </c>
      <c r="C55" s="50">
        <v>0</v>
      </c>
      <c r="D55" s="50">
        <v>1270.367</v>
      </c>
      <c r="E55" s="50">
        <v>1635.79333</v>
      </c>
      <c r="F55" s="50">
        <v>34.85</v>
      </c>
      <c r="G55" s="51">
        <f t="shared" si="6"/>
        <v>1635.79333</v>
      </c>
      <c r="H55" s="51">
        <f t="shared" si="7"/>
        <v>0</v>
      </c>
      <c r="I55" s="51">
        <f t="shared" si="8"/>
        <v>365.42633000000001</v>
      </c>
      <c r="J55" s="51">
        <f t="shared" si="9"/>
        <v>128.76541424643432</v>
      </c>
      <c r="K55" s="51">
        <f t="shared" si="10"/>
        <v>1600.9433300000001</v>
      </c>
      <c r="L55" s="51">
        <f t="shared" si="11"/>
        <v>4693.8115638450499</v>
      </c>
      <c r="M55" s="42"/>
      <c r="N55" s="37"/>
    </row>
    <row r="56" spans="1:14" ht="54" customHeight="1">
      <c r="A56" s="36" t="s">
        <v>128</v>
      </c>
      <c r="B56" s="7">
        <v>21082400</v>
      </c>
      <c r="C56" s="50">
        <v>22</v>
      </c>
      <c r="D56" s="50">
        <v>256.65999999999997</v>
      </c>
      <c r="E56" s="78">
        <v>356.93867</v>
      </c>
      <c r="F56" s="50">
        <v>513.05911999999989</v>
      </c>
      <c r="G56" s="51">
        <f t="shared" si="6"/>
        <v>334.93867</v>
      </c>
      <c r="H56" s="51">
        <f t="shared" si="7"/>
        <v>1622.4485000000002</v>
      </c>
      <c r="I56" s="51">
        <f t="shared" si="8"/>
        <v>100.27867000000003</v>
      </c>
      <c r="J56" s="51">
        <f t="shared" si="9"/>
        <v>139.07062650977949</v>
      </c>
      <c r="K56" s="51">
        <f t="shared" si="10"/>
        <v>-156.12044999999989</v>
      </c>
      <c r="L56" s="51">
        <f t="shared" si="11"/>
        <v>69.570670530133071</v>
      </c>
      <c r="M56" s="42"/>
      <c r="N56" s="37"/>
    </row>
    <row r="57" spans="1:14" ht="19.55" customHeight="1">
      <c r="A57" s="33" t="s">
        <v>38</v>
      </c>
      <c r="B57" s="29">
        <v>22010000</v>
      </c>
      <c r="C57" s="52">
        <v>88665.159</v>
      </c>
      <c r="D57" s="52">
        <v>90158.551690000008</v>
      </c>
      <c r="E57" s="80">
        <v>93371.481029999995</v>
      </c>
      <c r="F57" s="52">
        <v>91465.098639999982</v>
      </c>
      <c r="G57" s="59">
        <f t="shared" si="6"/>
        <v>4706.3220299999957</v>
      </c>
      <c r="H57" s="59">
        <f t="shared" si="7"/>
        <v>105.30797224420473</v>
      </c>
      <c r="I57" s="59">
        <f t="shared" si="8"/>
        <v>3212.9293399999879</v>
      </c>
      <c r="J57" s="59">
        <f t="shared" si="9"/>
        <v>103.56364347005848</v>
      </c>
      <c r="K57" s="59">
        <f t="shared" si="10"/>
        <v>1906.3823900000134</v>
      </c>
      <c r="L57" s="59">
        <f t="shared" si="11"/>
        <v>102.08427303785392</v>
      </c>
      <c r="M57" s="42"/>
      <c r="N57" s="37"/>
    </row>
    <row r="58" spans="1:14" ht="53.35" customHeight="1">
      <c r="A58" s="11" t="s">
        <v>22</v>
      </c>
      <c r="B58" s="7">
        <v>22010200</v>
      </c>
      <c r="C58" s="50">
        <v>7.8</v>
      </c>
      <c r="D58" s="50">
        <v>7.8</v>
      </c>
      <c r="E58" s="78">
        <v>4.2943999999999996</v>
      </c>
      <c r="F58" s="50">
        <v>180.01304999999999</v>
      </c>
      <c r="G58" s="51">
        <f t="shared" si="6"/>
        <v>-3.5056000000000003</v>
      </c>
      <c r="H58" s="51">
        <f t="shared" si="7"/>
        <v>55.056410256410246</v>
      </c>
      <c r="I58" s="51">
        <f t="shared" si="8"/>
        <v>-3.5056000000000003</v>
      </c>
      <c r="J58" s="51">
        <f t="shared" si="9"/>
        <v>55.056410256410246</v>
      </c>
      <c r="K58" s="51">
        <f t="shared" si="10"/>
        <v>-175.71865</v>
      </c>
      <c r="L58" s="51">
        <f t="shared" si="11"/>
        <v>2.3856048214282244</v>
      </c>
      <c r="M58" s="42"/>
      <c r="N58" s="37"/>
    </row>
    <row r="59" spans="1:14" ht="50.3" customHeight="1">
      <c r="A59" s="11" t="s">
        <v>33</v>
      </c>
      <c r="B59" s="7">
        <v>22010300</v>
      </c>
      <c r="C59" s="50">
        <v>894.2</v>
      </c>
      <c r="D59" s="50">
        <v>876.1400000000001</v>
      </c>
      <c r="E59" s="78">
        <v>1196.84366</v>
      </c>
      <c r="F59" s="50">
        <v>971.94010000000003</v>
      </c>
      <c r="G59" s="51">
        <f t="shared" si="6"/>
        <v>302.64365999999995</v>
      </c>
      <c r="H59" s="51">
        <f t="shared" si="7"/>
        <v>133.84518675911428</v>
      </c>
      <c r="I59" s="51">
        <f t="shared" si="8"/>
        <v>320.7036599999999</v>
      </c>
      <c r="J59" s="51">
        <f t="shared" si="9"/>
        <v>136.6041568699066</v>
      </c>
      <c r="K59" s="51">
        <f t="shared" si="10"/>
        <v>224.90355999999997</v>
      </c>
      <c r="L59" s="51">
        <f t="shared" si="11"/>
        <v>123.13965233042654</v>
      </c>
      <c r="M59" s="42"/>
      <c r="N59" s="37"/>
    </row>
    <row r="60" spans="1:14" ht="64.55" customHeight="1">
      <c r="A60" s="26" t="s">
        <v>127</v>
      </c>
      <c r="B60" s="7">
        <v>22010500</v>
      </c>
      <c r="C60" s="50">
        <v>3.9</v>
      </c>
      <c r="D60" s="50">
        <v>3.9</v>
      </c>
      <c r="E60" s="78">
        <v>8.58</v>
      </c>
      <c r="F60" s="50">
        <v>12.64</v>
      </c>
      <c r="G60" s="51">
        <f t="shared" si="6"/>
        <v>4.68</v>
      </c>
      <c r="H60" s="51">
        <f t="shared" si="7"/>
        <v>220.00000000000003</v>
      </c>
      <c r="I60" s="51">
        <f t="shared" si="8"/>
        <v>4.68</v>
      </c>
      <c r="J60" s="51">
        <f t="shared" si="9"/>
        <v>220.00000000000003</v>
      </c>
      <c r="K60" s="51">
        <f t="shared" si="10"/>
        <v>-4.0600000000000005</v>
      </c>
      <c r="L60" s="51">
        <f t="shared" si="11"/>
        <v>67.879746835443029</v>
      </c>
      <c r="M60" s="42"/>
      <c r="N60" s="37"/>
    </row>
    <row r="61" spans="1:14" ht="52" customHeight="1">
      <c r="A61" s="11" t="s">
        <v>131</v>
      </c>
      <c r="B61" s="7">
        <v>22010600</v>
      </c>
      <c r="C61" s="50">
        <v>0</v>
      </c>
      <c r="D61" s="50">
        <v>0</v>
      </c>
      <c r="E61" s="78">
        <v>500</v>
      </c>
      <c r="F61" s="50">
        <v>500</v>
      </c>
      <c r="G61" s="51">
        <f t="shared" si="6"/>
        <v>500</v>
      </c>
      <c r="H61" s="51">
        <f t="shared" si="7"/>
        <v>0</v>
      </c>
      <c r="I61" s="51">
        <f t="shared" si="8"/>
        <v>500</v>
      </c>
      <c r="J61" s="51">
        <f t="shared" si="9"/>
        <v>0</v>
      </c>
      <c r="K61" s="51">
        <f t="shared" si="10"/>
        <v>0</v>
      </c>
      <c r="L61" s="51">
        <f t="shared" si="11"/>
        <v>100</v>
      </c>
      <c r="M61" s="42"/>
      <c r="N61" s="37"/>
    </row>
    <row r="62" spans="1:14" ht="50.95" customHeight="1">
      <c r="A62" s="11" t="s">
        <v>34</v>
      </c>
      <c r="B62" s="7">
        <v>22010900</v>
      </c>
      <c r="C62" s="50">
        <v>0</v>
      </c>
      <c r="D62" s="50">
        <v>0</v>
      </c>
      <c r="E62" s="78">
        <v>26.579439999999998</v>
      </c>
      <c r="F62" s="50">
        <v>8.3453099999999996</v>
      </c>
      <c r="G62" s="51">
        <f t="shared" si="6"/>
        <v>26.579439999999998</v>
      </c>
      <c r="H62" s="51">
        <f t="shared" si="7"/>
        <v>0</v>
      </c>
      <c r="I62" s="51">
        <f t="shared" si="8"/>
        <v>26.579439999999998</v>
      </c>
      <c r="J62" s="51">
        <f t="shared" si="9"/>
        <v>0</v>
      </c>
      <c r="K62" s="51">
        <f t="shared" si="10"/>
        <v>18.23413</v>
      </c>
      <c r="L62" s="51">
        <f t="shared" si="11"/>
        <v>318.49553821248099</v>
      </c>
      <c r="M62" s="42"/>
      <c r="N62" s="37"/>
    </row>
    <row r="63" spans="1:14" ht="51.8" customHeight="1">
      <c r="A63" s="11" t="s">
        <v>118</v>
      </c>
      <c r="B63" s="7">
        <v>22011000</v>
      </c>
      <c r="C63" s="50">
        <v>2563.1</v>
      </c>
      <c r="D63" s="50">
        <v>2563.1</v>
      </c>
      <c r="E63" s="78">
        <v>2067.65</v>
      </c>
      <c r="F63" s="50">
        <v>3040.18</v>
      </c>
      <c r="G63" s="51">
        <f t="shared" si="6"/>
        <v>-495.44999999999982</v>
      </c>
      <c r="H63" s="51">
        <f t="shared" si="7"/>
        <v>80.669891927743748</v>
      </c>
      <c r="I63" s="51">
        <f t="shared" si="8"/>
        <v>-495.44999999999982</v>
      </c>
      <c r="J63" s="51">
        <f t="shared" si="9"/>
        <v>80.669891927743748</v>
      </c>
      <c r="K63" s="51">
        <f t="shared" si="10"/>
        <v>-972.52999999999975</v>
      </c>
      <c r="L63" s="51">
        <f t="shared" si="11"/>
        <v>68.01077567775593</v>
      </c>
      <c r="M63" s="42"/>
      <c r="N63" s="37"/>
    </row>
    <row r="64" spans="1:14" ht="52.5" customHeight="1">
      <c r="A64" s="11" t="s">
        <v>154</v>
      </c>
      <c r="B64" s="7">
        <v>22011100</v>
      </c>
      <c r="C64" s="50">
        <v>11825</v>
      </c>
      <c r="D64" s="50">
        <v>11825</v>
      </c>
      <c r="E64" s="78">
        <v>13892.02317</v>
      </c>
      <c r="F64" s="50">
        <v>13224.946460000001</v>
      </c>
      <c r="G64" s="51">
        <f t="shared" si="6"/>
        <v>2067.0231700000004</v>
      </c>
      <c r="H64" s="51">
        <f t="shared" si="7"/>
        <v>117.4801113742072</v>
      </c>
      <c r="I64" s="51">
        <f t="shared" si="8"/>
        <v>2067.0231700000004</v>
      </c>
      <c r="J64" s="51">
        <f t="shared" si="9"/>
        <v>117.4801113742072</v>
      </c>
      <c r="K64" s="51">
        <f t="shared" si="10"/>
        <v>667.07670999999937</v>
      </c>
      <c r="L64" s="51">
        <f t="shared" si="11"/>
        <v>105.04407871909069</v>
      </c>
      <c r="M64" s="42"/>
      <c r="N64" s="37"/>
    </row>
    <row r="65" spans="1:14" ht="32.299999999999997" customHeight="1">
      <c r="A65" s="11" t="s">
        <v>30</v>
      </c>
      <c r="B65" s="7">
        <v>22011800</v>
      </c>
      <c r="C65" s="50">
        <v>900</v>
      </c>
      <c r="D65" s="50">
        <v>900</v>
      </c>
      <c r="E65" s="78">
        <v>2015.7934</v>
      </c>
      <c r="F65" s="50">
        <v>1450.9190000000001</v>
      </c>
      <c r="G65" s="51">
        <f t="shared" si="6"/>
        <v>1115.7934</v>
      </c>
      <c r="H65" s="51">
        <f t="shared" si="7"/>
        <v>223.97704444444443</v>
      </c>
      <c r="I65" s="51">
        <f t="shared" si="8"/>
        <v>1115.7934</v>
      </c>
      <c r="J65" s="51">
        <f t="shared" si="9"/>
        <v>223.97704444444443</v>
      </c>
      <c r="K65" s="51">
        <f t="shared" si="10"/>
        <v>564.87439999999992</v>
      </c>
      <c r="L65" s="51">
        <f t="shared" si="11"/>
        <v>138.93218022508492</v>
      </c>
      <c r="M65" s="42"/>
      <c r="N65" s="37"/>
    </row>
    <row r="66" spans="1:14" ht="17.350000000000001" customHeight="1">
      <c r="A66" s="11" t="s">
        <v>8</v>
      </c>
      <c r="B66" s="7">
        <v>22012500</v>
      </c>
      <c r="C66" s="50">
        <v>63961.489000000001</v>
      </c>
      <c r="D66" s="50">
        <v>64542.637690000003</v>
      </c>
      <c r="E66" s="78">
        <v>62509.030650000001</v>
      </c>
      <c r="F66" s="50">
        <v>64291.94077999999</v>
      </c>
      <c r="G66" s="51">
        <f t="shared" si="6"/>
        <v>-1452.4583500000008</v>
      </c>
      <c r="H66" s="51">
        <f t="shared" si="7"/>
        <v>97.729167390083731</v>
      </c>
      <c r="I66" s="51">
        <f t="shared" si="8"/>
        <v>-2033.6070400000026</v>
      </c>
      <c r="J66" s="51">
        <f t="shared" si="9"/>
        <v>96.849203700401162</v>
      </c>
      <c r="K66" s="51">
        <f t="shared" si="10"/>
        <v>-1782.9101299999893</v>
      </c>
      <c r="L66" s="51">
        <f t="shared" si="11"/>
        <v>97.226852839765854</v>
      </c>
      <c r="M66" s="42"/>
      <c r="N66" s="37"/>
    </row>
    <row r="67" spans="1:14" ht="30.25" customHeight="1">
      <c r="A67" s="11" t="s">
        <v>35</v>
      </c>
      <c r="B67" s="7">
        <v>22012600</v>
      </c>
      <c r="C67" s="50">
        <v>7455.82</v>
      </c>
      <c r="D67" s="50">
        <v>8311.3140000000003</v>
      </c>
      <c r="E67" s="78">
        <v>9804.8297700000003</v>
      </c>
      <c r="F67" s="50">
        <v>6100.1931400000012</v>
      </c>
      <c r="G67" s="51">
        <f t="shared" si="6"/>
        <v>2349.0097700000006</v>
      </c>
      <c r="H67" s="51">
        <f t="shared" si="7"/>
        <v>131.50571996105057</v>
      </c>
      <c r="I67" s="51">
        <f t="shared" si="8"/>
        <v>1493.51577</v>
      </c>
      <c r="J67" s="51">
        <f t="shared" si="9"/>
        <v>117.96967086070866</v>
      </c>
      <c r="K67" s="51">
        <f t="shared" si="10"/>
        <v>3704.6366299999991</v>
      </c>
      <c r="L67" s="51">
        <f t="shared" si="11"/>
        <v>160.7298251871415</v>
      </c>
      <c r="M67" s="42"/>
      <c r="N67" s="37"/>
    </row>
    <row r="68" spans="1:14" ht="70.5" customHeight="1">
      <c r="A68" s="36" t="s">
        <v>26</v>
      </c>
      <c r="B68" s="7">
        <v>22012900</v>
      </c>
      <c r="C68" s="50">
        <v>30.65</v>
      </c>
      <c r="D68" s="50">
        <v>105.46000000000001</v>
      </c>
      <c r="E68" s="78">
        <v>140.21361999999999</v>
      </c>
      <c r="F68" s="50">
        <v>62.215720000000005</v>
      </c>
      <c r="G68" s="51">
        <f t="shared" si="6"/>
        <v>109.56361999999999</v>
      </c>
      <c r="H68" s="51">
        <f t="shared" si="7"/>
        <v>457.46694942903747</v>
      </c>
      <c r="I68" s="51">
        <f t="shared" si="8"/>
        <v>34.753619999999984</v>
      </c>
      <c r="J68" s="51">
        <f t="shared" si="9"/>
        <v>132.9543144320121</v>
      </c>
      <c r="K68" s="51">
        <f t="shared" si="10"/>
        <v>77.997899999999987</v>
      </c>
      <c r="L68" s="51">
        <f t="shared" si="11"/>
        <v>225.36686869492146</v>
      </c>
      <c r="M68" s="42"/>
      <c r="N68" s="37"/>
    </row>
    <row r="69" spans="1:14" ht="16.5" customHeight="1">
      <c r="A69" s="11" t="s">
        <v>57</v>
      </c>
      <c r="B69" s="7">
        <v>22013100</v>
      </c>
      <c r="C69" s="50">
        <v>0</v>
      </c>
      <c r="D69" s="50">
        <v>0</v>
      </c>
      <c r="E69" s="78">
        <v>0.78</v>
      </c>
      <c r="F69" s="50">
        <v>0</v>
      </c>
      <c r="G69" s="51">
        <f t="shared" si="6"/>
        <v>0.78</v>
      </c>
      <c r="H69" s="51">
        <f t="shared" si="7"/>
        <v>0</v>
      </c>
      <c r="I69" s="51">
        <f t="shared" si="8"/>
        <v>0.78</v>
      </c>
      <c r="J69" s="51">
        <f t="shared" si="9"/>
        <v>0</v>
      </c>
      <c r="K69" s="51">
        <f t="shared" si="10"/>
        <v>0.78</v>
      </c>
      <c r="L69" s="51">
        <f t="shared" si="11"/>
        <v>0</v>
      </c>
      <c r="M69" s="42"/>
      <c r="N69" s="37"/>
    </row>
    <row r="70" spans="1:14" ht="20.55" customHeight="1">
      <c r="A70" s="11" t="s">
        <v>58</v>
      </c>
      <c r="B70" s="7">
        <v>22013200</v>
      </c>
      <c r="C70" s="50">
        <v>410</v>
      </c>
      <c r="D70" s="50">
        <v>410</v>
      </c>
      <c r="E70" s="78">
        <v>478.69099999999997</v>
      </c>
      <c r="F70" s="50">
        <v>687.08900000000006</v>
      </c>
      <c r="G70" s="51">
        <f t="shared" si="6"/>
        <v>68.690999999999974</v>
      </c>
      <c r="H70" s="51">
        <f t="shared" si="7"/>
        <v>116.75390243902439</v>
      </c>
      <c r="I70" s="51">
        <f t="shared" si="8"/>
        <v>68.690999999999974</v>
      </c>
      <c r="J70" s="51">
        <f t="shared" si="9"/>
        <v>116.75390243902439</v>
      </c>
      <c r="K70" s="51">
        <f t="shared" si="10"/>
        <v>-208.39800000000008</v>
      </c>
      <c r="L70" s="51">
        <f t="shared" si="11"/>
        <v>69.669431471032127</v>
      </c>
      <c r="M70" s="42"/>
      <c r="N70" s="37"/>
    </row>
    <row r="71" spans="1:14" ht="20.55" customHeight="1">
      <c r="A71" s="11" t="s">
        <v>59</v>
      </c>
      <c r="B71" s="7">
        <v>22013300</v>
      </c>
      <c r="C71" s="50">
        <v>380</v>
      </c>
      <c r="D71" s="50">
        <v>380</v>
      </c>
      <c r="E71" s="78">
        <v>393</v>
      </c>
      <c r="F71" s="50">
        <v>621.12</v>
      </c>
      <c r="G71" s="51">
        <f t="shared" si="6"/>
        <v>13</v>
      </c>
      <c r="H71" s="51">
        <f t="shared" si="7"/>
        <v>103.42105263157895</v>
      </c>
      <c r="I71" s="51">
        <f t="shared" si="8"/>
        <v>13</v>
      </c>
      <c r="J71" s="51">
        <f t="shared" si="9"/>
        <v>103.42105263157895</v>
      </c>
      <c r="K71" s="51">
        <f t="shared" si="10"/>
        <v>-228.12</v>
      </c>
      <c r="L71" s="51">
        <f t="shared" si="11"/>
        <v>63.272797527047906</v>
      </c>
      <c r="M71" s="42"/>
      <c r="N71" s="37"/>
    </row>
    <row r="72" spans="1:14" ht="17.149999999999999" customHeight="1">
      <c r="A72" s="11" t="s">
        <v>60</v>
      </c>
      <c r="B72" s="7">
        <v>22013400</v>
      </c>
      <c r="C72" s="50">
        <v>233.2</v>
      </c>
      <c r="D72" s="50">
        <v>233.2</v>
      </c>
      <c r="E72" s="78">
        <v>333.17192</v>
      </c>
      <c r="F72" s="50">
        <v>313.55608000000001</v>
      </c>
      <c r="G72" s="51">
        <f t="shared" si="6"/>
        <v>99.971920000000011</v>
      </c>
      <c r="H72" s="51">
        <f t="shared" si="7"/>
        <v>142.86960548885077</v>
      </c>
      <c r="I72" s="51">
        <f t="shared" si="8"/>
        <v>99.971920000000011</v>
      </c>
      <c r="J72" s="51">
        <f t="shared" si="9"/>
        <v>142.86960548885077</v>
      </c>
      <c r="K72" s="51">
        <f t="shared" si="10"/>
        <v>19.615839999999992</v>
      </c>
      <c r="L72" s="51">
        <f t="shared" si="11"/>
        <v>106.25592716939182</v>
      </c>
      <c r="M72" s="42"/>
      <c r="N72" s="37"/>
    </row>
    <row r="73" spans="1:14" ht="46.55" customHeight="1">
      <c r="A73" s="12" t="s">
        <v>144</v>
      </c>
      <c r="B73" s="7">
        <v>22080400</v>
      </c>
      <c r="C73" s="50">
        <v>60457.09</v>
      </c>
      <c r="D73" s="50">
        <v>61526.455000000002</v>
      </c>
      <c r="E73" s="78">
        <v>68697.752269999997</v>
      </c>
      <c r="F73" s="50">
        <v>58654.002269999997</v>
      </c>
      <c r="G73" s="51">
        <f t="shared" si="6"/>
        <v>8240.6622700000007</v>
      </c>
      <c r="H73" s="51">
        <f t="shared" si="7"/>
        <v>113.63059695727995</v>
      </c>
      <c r="I73" s="51">
        <f t="shared" si="8"/>
        <v>7171.2972699999955</v>
      </c>
      <c r="J73" s="51">
        <f t="shared" si="9"/>
        <v>111.65563215043024</v>
      </c>
      <c r="K73" s="51">
        <f t="shared" si="10"/>
        <v>10043.75</v>
      </c>
      <c r="L73" s="51">
        <f t="shared" si="11"/>
        <v>117.12372491439875</v>
      </c>
      <c r="M73" s="42"/>
      <c r="N73" s="37"/>
    </row>
    <row r="74" spans="1:14" ht="18.7" customHeight="1">
      <c r="A74" s="11" t="s">
        <v>46</v>
      </c>
      <c r="B74" s="7">
        <v>22090000</v>
      </c>
      <c r="C74" s="50">
        <v>780.77200000000005</v>
      </c>
      <c r="D74" s="50">
        <v>838.35559000000012</v>
      </c>
      <c r="E74" s="78">
        <v>1024.0089899999998</v>
      </c>
      <c r="F74" s="50">
        <v>824.3283899999999</v>
      </c>
      <c r="G74" s="51">
        <f t="shared" ref="G74:G85" si="12">E74-C74</f>
        <v>243.23698999999976</v>
      </c>
      <c r="H74" s="51">
        <f t="shared" ref="H74:H85" si="13">IF(C74=0,0,E74/C74*100)</f>
        <v>131.15339561357217</v>
      </c>
      <c r="I74" s="51">
        <f t="shared" ref="I74:I85" si="14">E74-D74</f>
        <v>185.65339999999969</v>
      </c>
      <c r="J74" s="51">
        <f t="shared" ref="J74:J85" si="15">IF(D74=0,0,E74/D74*100)</f>
        <v>122.14494687152975</v>
      </c>
      <c r="K74" s="51">
        <f t="shared" ref="K74:K85" si="16">E74-F74</f>
        <v>199.68059999999991</v>
      </c>
      <c r="L74" s="51">
        <f t="shared" ref="L74:L85" si="17">IF(F74=0,0,E74/F74*100)</f>
        <v>124.223428723594</v>
      </c>
      <c r="M74" s="42"/>
      <c r="N74" s="37"/>
    </row>
    <row r="75" spans="1:14" ht="53.5" customHeight="1">
      <c r="A75" s="11" t="s">
        <v>20</v>
      </c>
      <c r="B75" s="7">
        <v>22130000</v>
      </c>
      <c r="C75" s="50">
        <v>36.200000000000003</v>
      </c>
      <c r="D75" s="50">
        <v>290.17099999999999</v>
      </c>
      <c r="E75" s="78">
        <v>391.1746</v>
      </c>
      <c r="F75" s="50">
        <v>130.30577000000002</v>
      </c>
      <c r="G75" s="51">
        <f t="shared" si="12"/>
        <v>354.97460000000001</v>
      </c>
      <c r="H75" s="51">
        <f t="shared" si="13"/>
        <v>1080.5928176795578</v>
      </c>
      <c r="I75" s="51">
        <f t="shared" si="14"/>
        <v>101.00360000000001</v>
      </c>
      <c r="J75" s="51">
        <f t="shared" si="15"/>
        <v>134.80830269048252</v>
      </c>
      <c r="K75" s="51">
        <f t="shared" si="16"/>
        <v>260.86883</v>
      </c>
      <c r="L75" s="51">
        <f t="shared" si="17"/>
        <v>300.19745096475765</v>
      </c>
      <c r="M75" s="42"/>
      <c r="N75" s="37"/>
    </row>
    <row r="76" spans="1:14" ht="15.65">
      <c r="A76" s="12" t="s">
        <v>49</v>
      </c>
      <c r="B76" s="7">
        <v>24060300</v>
      </c>
      <c r="C76" s="50">
        <v>471.3</v>
      </c>
      <c r="D76" s="50">
        <v>10702.061560000002</v>
      </c>
      <c r="E76" s="78">
        <v>14942.525700000002</v>
      </c>
      <c r="F76" s="50">
        <v>4749.0573800000002</v>
      </c>
      <c r="G76" s="51">
        <f t="shared" si="12"/>
        <v>14471.225700000003</v>
      </c>
      <c r="H76" s="51">
        <f t="shared" si="13"/>
        <v>3170.4913430935712</v>
      </c>
      <c r="I76" s="51">
        <f t="shared" si="14"/>
        <v>4240.46414</v>
      </c>
      <c r="J76" s="51">
        <f t="shared" si="15"/>
        <v>139.62287187591173</v>
      </c>
      <c r="K76" s="51">
        <f t="shared" si="16"/>
        <v>10193.468320000002</v>
      </c>
      <c r="L76" s="51">
        <f t="shared" si="17"/>
        <v>314.6419279524477</v>
      </c>
      <c r="M76" s="42"/>
      <c r="N76" s="37"/>
    </row>
    <row r="77" spans="1:14" ht="18.7" hidden="1" customHeight="1">
      <c r="A77" s="12" t="s">
        <v>6</v>
      </c>
      <c r="B77" s="7">
        <v>24060600</v>
      </c>
      <c r="C77" s="50">
        <v>0</v>
      </c>
      <c r="D77" s="50">
        <v>0</v>
      </c>
      <c r="E77" s="78">
        <v>0</v>
      </c>
      <c r="F77" s="50">
        <v>0</v>
      </c>
      <c r="G77" s="51">
        <f t="shared" si="12"/>
        <v>0</v>
      </c>
      <c r="H77" s="51">
        <f t="shared" si="13"/>
        <v>0</v>
      </c>
      <c r="I77" s="51">
        <f t="shared" si="14"/>
        <v>0</v>
      </c>
      <c r="J77" s="51">
        <f t="shared" si="15"/>
        <v>0</v>
      </c>
      <c r="K77" s="51">
        <f t="shared" si="16"/>
        <v>0</v>
      </c>
      <c r="L77" s="51">
        <f t="shared" si="17"/>
        <v>0</v>
      </c>
      <c r="M77" s="42"/>
      <c r="N77" s="37"/>
    </row>
    <row r="78" spans="1:14" ht="35" hidden="1" customHeight="1">
      <c r="A78" s="12" t="s">
        <v>119</v>
      </c>
      <c r="B78" s="7">
        <v>24061900</v>
      </c>
      <c r="C78" s="50">
        <v>0</v>
      </c>
      <c r="D78" s="50">
        <v>0</v>
      </c>
      <c r="E78" s="78">
        <v>0</v>
      </c>
      <c r="F78" s="50">
        <v>0</v>
      </c>
      <c r="G78" s="51">
        <f t="shared" si="12"/>
        <v>0</v>
      </c>
      <c r="H78" s="51">
        <f t="shared" si="13"/>
        <v>0</v>
      </c>
      <c r="I78" s="51">
        <f t="shared" si="14"/>
        <v>0</v>
      </c>
      <c r="J78" s="51">
        <f t="shared" si="15"/>
        <v>0</v>
      </c>
      <c r="K78" s="51">
        <f t="shared" si="16"/>
        <v>0</v>
      </c>
      <c r="L78" s="51">
        <f t="shared" si="17"/>
        <v>0</v>
      </c>
      <c r="M78" s="42"/>
      <c r="N78" s="37"/>
    </row>
    <row r="79" spans="1:14" ht="66.599999999999994" customHeight="1">
      <c r="A79" s="12" t="s">
        <v>129</v>
      </c>
      <c r="B79" s="7">
        <v>24062000</v>
      </c>
      <c r="C79" s="50">
        <v>0</v>
      </c>
      <c r="D79" s="50">
        <v>0</v>
      </c>
      <c r="E79" s="78">
        <v>139.87514999999999</v>
      </c>
      <c r="F79" s="50">
        <v>0</v>
      </c>
      <c r="G79" s="51">
        <f t="shared" si="12"/>
        <v>139.87514999999999</v>
      </c>
      <c r="H79" s="51">
        <f t="shared" si="13"/>
        <v>0</v>
      </c>
      <c r="I79" s="51">
        <f t="shared" si="14"/>
        <v>139.87514999999999</v>
      </c>
      <c r="J79" s="51">
        <f t="shared" si="15"/>
        <v>0</v>
      </c>
      <c r="K79" s="51">
        <f t="shared" si="16"/>
        <v>139.87514999999999</v>
      </c>
      <c r="L79" s="51">
        <f t="shared" si="17"/>
        <v>0</v>
      </c>
      <c r="M79" s="42"/>
      <c r="N79" s="37"/>
    </row>
    <row r="80" spans="1:14" ht="99" customHeight="1">
      <c r="A80" s="85" t="s">
        <v>2</v>
      </c>
      <c r="B80" s="7">
        <v>24062200</v>
      </c>
      <c r="C80" s="50">
        <v>15</v>
      </c>
      <c r="D80" s="50">
        <v>8196.7659999999996</v>
      </c>
      <c r="E80" s="78">
        <v>9579.9814099999985</v>
      </c>
      <c r="F80" s="50">
        <v>6152.7390100000002</v>
      </c>
      <c r="G80" s="51">
        <f t="shared" si="12"/>
        <v>9564.9814099999985</v>
      </c>
      <c r="H80" s="51">
        <f t="shared" si="13"/>
        <v>63866.542733333321</v>
      </c>
      <c r="I80" s="51">
        <f t="shared" si="14"/>
        <v>1383.2154099999989</v>
      </c>
      <c r="J80" s="51">
        <f t="shared" si="15"/>
        <v>116.87513599875852</v>
      </c>
      <c r="K80" s="51">
        <f t="shared" si="16"/>
        <v>3427.2423999999983</v>
      </c>
      <c r="L80" s="51">
        <f t="shared" si="17"/>
        <v>155.7027105233901</v>
      </c>
      <c r="M80" s="42"/>
      <c r="N80" s="37"/>
    </row>
    <row r="81" spans="1:14" ht="18.7" customHeight="1">
      <c r="A81" s="5" t="s">
        <v>50</v>
      </c>
      <c r="B81" s="13">
        <v>30000000</v>
      </c>
      <c r="C81" s="48">
        <v>25</v>
      </c>
      <c r="D81" s="48">
        <v>348.26707000000005</v>
      </c>
      <c r="E81" s="79">
        <v>390.89535000000018</v>
      </c>
      <c r="F81" s="48">
        <v>72.887360000000001</v>
      </c>
      <c r="G81" s="55">
        <f t="shared" si="12"/>
        <v>365.89535000000018</v>
      </c>
      <c r="H81" s="55">
        <f t="shared" si="13"/>
        <v>1563.5814000000007</v>
      </c>
      <c r="I81" s="55">
        <f t="shared" si="14"/>
        <v>42.628280000000132</v>
      </c>
      <c r="J81" s="55">
        <f t="shared" si="15"/>
        <v>112.24011216449495</v>
      </c>
      <c r="K81" s="55">
        <f t="shared" si="16"/>
        <v>318.00799000000018</v>
      </c>
      <c r="L81" s="55">
        <f t="shared" si="17"/>
        <v>536.30060136627287</v>
      </c>
      <c r="M81" s="42"/>
      <c r="N81" s="37"/>
    </row>
    <row r="82" spans="1:14" ht="72" customHeight="1">
      <c r="A82" s="12" t="s">
        <v>5</v>
      </c>
      <c r="B82" s="7">
        <v>31010200</v>
      </c>
      <c r="C82" s="50">
        <v>25</v>
      </c>
      <c r="D82" s="50">
        <v>348.26707000000005</v>
      </c>
      <c r="E82" s="78">
        <v>384.66435000000018</v>
      </c>
      <c r="F82" s="50">
        <v>72.887360000000001</v>
      </c>
      <c r="G82" s="51">
        <f t="shared" si="12"/>
        <v>359.66435000000018</v>
      </c>
      <c r="H82" s="51">
        <f t="shared" si="13"/>
        <v>1538.6574000000007</v>
      </c>
      <c r="I82" s="51">
        <f t="shared" si="14"/>
        <v>36.397280000000137</v>
      </c>
      <c r="J82" s="51">
        <f t="shared" si="15"/>
        <v>110.45096798844638</v>
      </c>
      <c r="K82" s="51">
        <f t="shared" si="16"/>
        <v>311.77699000000018</v>
      </c>
      <c r="L82" s="51">
        <f t="shared" si="17"/>
        <v>527.75179400104514</v>
      </c>
      <c r="M82" s="42"/>
      <c r="N82" s="37"/>
    </row>
    <row r="83" spans="1:14" ht="31.1" customHeight="1">
      <c r="A83" s="12" t="s">
        <v>55</v>
      </c>
      <c r="B83" s="7">
        <v>31020000</v>
      </c>
      <c r="C83" s="50">
        <v>0</v>
      </c>
      <c r="D83" s="50">
        <v>0</v>
      </c>
      <c r="E83" s="78">
        <v>6.2309999999999999</v>
      </c>
      <c r="F83" s="50">
        <v>0</v>
      </c>
      <c r="G83" s="51">
        <f t="shared" si="12"/>
        <v>6.2309999999999999</v>
      </c>
      <c r="H83" s="51">
        <f t="shared" si="13"/>
        <v>0</v>
      </c>
      <c r="I83" s="51">
        <f t="shared" si="14"/>
        <v>6.2309999999999999</v>
      </c>
      <c r="J83" s="51">
        <f t="shared" si="15"/>
        <v>0</v>
      </c>
      <c r="K83" s="51">
        <f t="shared" si="16"/>
        <v>6.2309999999999999</v>
      </c>
      <c r="L83" s="51">
        <f t="shared" si="17"/>
        <v>0</v>
      </c>
      <c r="M83" s="42"/>
      <c r="N83" s="37"/>
    </row>
    <row r="84" spans="1:14" ht="23.3" customHeight="1">
      <c r="A84" s="123" t="s">
        <v>125</v>
      </c>
      <c r="B84" s="124"/>
      <c r="C84" s="61">
        <f t="shared" ref="C84:F84" si="18">C10+C46+C81</f>
        <v>5762437.0809999993</v>
      </c>
      <c r="D84" s="61">
        <f t="shared" si="18"/>
        <v>6441730.2884100014</v>
      </c>
      <c r="E84" s="81">
        <f t="shared" si="18"/>
        <v>6716548.3059799997</v>
      </c>
      <c r="F84" s="61">
        <f t="shared" si="18"/>
        <v>5789737.9932600008</v>
      </c>
      <c r="G84" s="57">
        <f t="shared" si="12"/>
        <v>954111.22498000041</v>
      </c>
      <c r="H84" s="57">
        <f t="shared" si="13"/>
        <v>116.55742547065566</v>
      </c>
      <c r="I84" s="57">
        <f t="shared" si="14"/>
        <v>274818.01756999828</v>
      </c>
      <c r="J84" s="57">
        <f t="shared" si="15"/>
        <v>104.26621428196788</v>
      </c>
      <c r="K84" s="57">
        <f t="shared" si="16"/>
        <v>926810.31271999888</v>
      </c>
      <c r="L84" s="57">
        <f t="shared" si="17"/>
        <v>116.00781095446678</v>
      </c>
      <c r="M84" s="43"/>
      <c r="N84" s="37"/>
    </row>
    <row r="85" spans="1:14" s="84" customFormat="1" ht="23.3" customHeight="1">
      <c r="A85" s="121" t="s">
        <v>141</v>
      </c>
      <c r="B85" s="122"/>
      <c r="C85" s="82">
        <f>C84-C11+C13</f>
        <v>4627339.1159999985</v>
      </c>
      <c r="D85" s="82">
        <f t="shared" ref="D85:F85" si="19">D84-D11+D13</f>
        <v>5077036.2351800017</v>
      </c>
      <c r="E85" s="82">
        <f t="shared" si="19"/>
        <v>5513025.0040899999</v>
      </c>
      <c r="F85" s="82">
        <f t="shared" si="19"/>
        <v>4518260.3281300012</v>
      </c>
      <c r="G85" s="83">
        <f t="shared" si="12"/>
        <v>885685.88809000142</v>
      </c>
      <c r="H85" s="83">
        <f t="shared" si="13"/>
        <v>119.14028485674535</v>
      </c>
      <c r="I85" s="83">
        <f t="shared" si="14"/>
        <v>435988.76890999824</v>
      </c>
      <c r="J85" s="83">
        <f t="shared" si="15"/>
        <v>108.58746616557369</v>
      </c>
      <c r="K85" s="83">
        <f t="shared" si="16"/>
        <v>994764.67595999874</v>
      </c>
      <c r="L85" s="83">
        <f t="shared" si="17"/>
        <v>122.01654184834692</v>
      </c>
      <c r="M85" s="43"/>
      <c r="N85" s="37"/>
    </row>
    <row r="86" spans="1:14">
      <c r="E86" s="47"/>
    </row>
    <row r="87" spans="1:14">
      <c r="D87" s="87"/>
      <c r="E87" s="27"/>
    </row>
    <row r="88" spans="1:14">
      <c r="D88" s="1"/>
    </row>
    <row r="89" spans="1:14">
      <c r="D89" s="1"/>
    </row>
    <row r="90" spans="1:14">
      <c r="D90" s="1"/>
    </row>
    <row r="91" spans="1:14">
      <c r="D91" s="1"/>
    </row>
    <row r="92" spans="1:14">
      <c r="D92" s="1"/>
    </row>
    <row r="93" spans="1:14">
      <c r="D93" s="1"/>
    </row>
  </sheetData>
  <mergeCells count="18">
    <mergeCell ref="E7:E8"/>
    <mergeCell ref="C6:C8"/>
    <mergeCell ref="A85:B85"/>
    <mergeCell ref="A84:B84"/>
    <mergeCell ref="A1:L1"/>
    <mergeCell ref="E6:F6"/>
    <mergeCell ref="F7:F8"/>
    <mergeCell ref="K7:L7"/>
    <mergeCell ref="I7:J7"/>
    <mergeCell ref="G6:L6"/>
    <mergeCell ref="A2:L2"/>
    <mergeCell ref="A3:L3"/>
    <mergeCell ref="A4:L4"/>
    <mergeCell ref="G7:H7"/>
    <mergeCell ref="A9:L9"/>
    <mergeCell ref="A6:A8"/>
    <mergeCell ref="B6:B8"/>
    <mergeCell ref="D6:D8"/>
  </mergeCells>
  <phoneticPr fontId="0" type="noConversion"/>
  <printOptions horizontalCentered="1"/>
  <pageMargins left="0.15748031496062992" right="0.19685039370078741" top="0.19685039370078741" bottom="0.15748031496062992" header="0.15748031496062992" footer="0.23622047244094491"/>
  <pageSetup paperSize="9" scale="50" fitToHeight="0" orientation="landscape" r:id="rId1"/>
  <headerFooter alignWithMargins="0"/>
  <rowBreaks count="2" manualBreakCount="2">
    <brk id="32" max="17" man="1"/>
    <brk id="60" max="17" man="1"/>
  </rowBreaks>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ЗагФ_ТГ</vt:lpstr>
      <vt:lpstr>По платежах_Область</vt:lpstr>
      <vt:lpstr>'По платежах_Область'!Заголовки_для_печати</vt:lpstr>
      <vt:lpstr>ЗагФ_ТГ!Область_печати</vt:lpstr>
      <vt:lpstr>'По платежах_Область'!Область_печати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Sasha</dc:creator>
  <cp:lastModifiedBy>Goncaruk</cp:lastModifiedBy>
  <cp:lastPrinted>2024-02-15T07:23:49Z</cp:lastPrinted>
  <dcterms:created xsi:type="dcterms:W3CDTF">1998-03-10T10:21:14Z</dcterms:created>
  <dcterms:modified xsi:type="dcterms:W3CDTF">2024-02-21T13:32:21Z</dcterms:modified>
</cp:coreProperties>
</file>