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30" yWindow="60" windowWidth="13130" windowHeight="7880" tabRatio="820"/>
  </bookViews>
  <sheets>
    <sheet name="ЗагФ_ТГ" sheetId="18965" r:id="rId1"/>
    <sheet name="По платежах_Область" sheetId="18967" r:id="rId2"/>
  </sheets>
  <definedNames>
    <definedName name="_xlnm.Print_Titles" localSheetId="1">'По платежах_Область'!$6:$8</definedName>
    <definedName name="_xlnm.Print_Area" localSheetId="0">ЗагФ_ТГ!$A$1:$I$67</definedName>
    <definedName name="_xlnm.Print_Area" localSheetId="1">'По платежах_Область'!$A$1:$I$79</definedName>
  </definedNames>
  <calcPr calcId="145621"/>
</workbook>
</file>

<file path=xl/calcChain.xml><?xml version="1.0" encoding="utf-8"?>
<calcChain xmlns="http://schemas.openxmlformats.org/spreadsheetml/2006/main">
  <c r="I42" i="18967" l="1"/>
  <c r="G64" i="18967"/>
  <c r="I23" i="18967"/>
  <c r="B11" i="18965"/>
  <c r="B23" i="18965"/>
  <c r="B66" i="18965"/>
  <c r="G41" i="18967"/>
  <c r="G39" i="18967"/>
  <c r="G42" i="18967"/>
  <c r="I78" i="18967"/>
  <c r="B67" i="18965" l="1"/>
  <c r="F55" i="18967"/>
  <c r="G72" i="18967"/>
  <c r="I64" i="18967"/>
  <c r="G58" i="18967"/>
  <c r="I39" i="18967"/>
  <c r="H39" i="18967"/>
  <c r="G23" i="18967"/>
  <c r="I22" i="18967"/>
  <c r="H18" i="18967"/>
  <c r="I13" i="18967"/>
  <c r="H60" i="18967"/>
  <c r="H13" i="18967"/>
  <c r="H67" i="18967"/>
  <c r="G65" i="18967"/>
  <c r="F58" i="18967"/>
  <c r="H58" i="18967"/>
  <c r="I18" i="18967"/>
  <c r="G13" i="18967"/>
  <c r="F13" i="18967"/>
  <c r="I60" i="18967"/>
  <c r="I58" i="18967"/>
  <c r="H78" i="18967"/>
  <c r="G18" i="18967"/>
  <c r="F18" i="18967"/>
  <c r="I55" i="18967"/>
  <c r="H55" i="18967"/>
  <c r="G57" i="18967"/>
  <c r="F64" i="18967"/>
  <c r="G78" i="18967"/>
  <c r="F39" i="18967"/>
  <c r="I73" i="18967" l="1"/>
  <c r="H45" i="18967"/>
  <c r="I53" i="18967"/>
  <c r="I20" i="18967"/>
  <c r="F16" i="18967"/>
  <c r="I56" i="18967"/>
  <c r="G55" i="18967"/>
  <c r="F47" i="18967"/>
  <c r="I51" i="18967"/>
  <c r="F41" i="18967"/>
  <c r="H64" i="18967"/>
  <c r="G66" i="18967"/>
  <c r="H66" i="18967"/>
  <c r="I66" i="18967"/>
  <c r="F66" i="18967"/>
  <c r="G74" i="18967"/>
  <c r="G51" i="18967"/>
  <c r="H59" i="18967"/>
  <c r="G12" i="18965"/>
  <c r="H23" i="18967"/>
  <c r="F23" i="18967"/>
  <c r="I11" i="18967"/>
  <c r="G53" i="18967"/>
  <c r="F53" i="18967"/>
  <c r="F61" i="18967"/>
  <c r="G61" i="18967"/>
  <c r="G22" i="18967"/>
  <c r="G16" i="18967"/>
  <c r="G59" i="18967"/>
  <c r="F59" i="18967"/>
  <c r="I59" i="18967"/>
  <c r="H53" i="18967"/>
  <c r="I10" i="18965"/>
  <c r="F42" i="18967"/>
  <c r="F21" i="18967"/>
  <c r="I21" i="18967"/>
  <c r="F12" i="18965"/>
  <c r="H21" i="18967"/>
  <c r="F77" i="18967"/>
  <c r="H10" i="18965"/>
  <c r="G67" i="18967"/>
  <c r="I67" i="18967"/>
  <c r="F67" i="18967"/>
  <c r="I65" i="18967"/>
  <c r="F65" i="18967"/>
  <c r="H65" i="18967"/>
  <c r="H11" i="18965"/>
  <c r="I11" i="18965"/>
  <c r="F60" i="18967"/>
  <c r="G60" i="18967"/>
  <c r="F57" i="18967"/>
  <c r="H57" i="18967"/>
  <c r="I57" i="18967"/>
  <c r="F25" i="18965"/>
  <c r="F32" i="18965"/>
  <c r="F46" i="18967"/>
  <c r="G9" i="18965"/>
  <c r="H9" i="18965"/>
  <c r="I9" i="18965"/>
  <c r="G15" i="18965"/>
  <c r="F34" i="18967"/>
  <c r="G46" i="18965"/>
  <c r="G14" i="18965"/>
  <c r="H51" i="18965"/>
  <c r="F46" i="18965"/>
  <c r="F28" i="18965"/>
  <c r="I51" i="18965"/>
  <c r="H46" i="18965"/>
  <c r="F14" i="18965"/>
  <c r="F25" i="18967"/>
  <c r="G25" i="18967"/>
  <c r="G21" i="18967"/>
  <c r="H55" i="18965"/>
  <c r="G38" i="18965"/>
  <c r="F38" i="18965"/>
  <c r="F9" i="18965"/>
  <c r="H29" i="18965"/>
  <c r="I12" i="18965"/>
  <c r="I31" i="18965"/>
  <c r="H38" i="18965"/>
  <c r="I32" i="18965"/>
  <c r="I46" i="18965"/>
  <c r="I61" i="18967"/>
  <c r="H12" i="18965"/>
  <c r="H14" i="18965"/>
  <c r="I14" i="18965"/>
  <c r="I38" i="18965"/>
  <c r="H31" i="18965"/>
  <c r="H28" i="18965"/>
  <c r="I28" i="18965"/>
  <c r="I33" i="18965"/>
  <c r="H33" i="18965"/>
  <c r="I47" i="18965"/>
  <c r="I29" i="18965"/>
  <c r="I25" i="18965"/>
  <c r="H25" i="18965"/>
  <c r="I55" i="18965"/>
  <c r="H32" i="18965"/>
  <c r="H17" i="18965"/>
  <c r="I17" i="18965"/>
  <c r="G17" i="18965"/>
  <c r="F17" i="18965"/>
  <c r="G56" i="18967"/>
  <c r="G31" i="18967"/>
  <c r="F39" i="18965"/>
  <c r="H37" i="18965"/>
  <c r="I37" i="18965"/>
  <c r="F37" i="18965"/>
  <c r="G37" i="18965"/>
  <c r="G34" i="18965"/>
  <c r="F33" i="18965"/>
  <c r="G33" i="18965"/>
  <c r="G11" i="18967"/>
  <c r="F54" i="18967"/>
  <c r="G54" i="18967"/>
  <c r="H36" i="18967"/>
  <c r="I36" i="18967"/>
  <c r="F47" i="18965"/>
  <c r="H47" i="18965"/>
  <c r="F78" i="18967"/>
  <c r="G25" i="18965"/>
  <c r="F10" i="18965"/>
  <c r="G10" i="18965"/>
  <c r="G39" i="18965"/>
  <c r="G28" i="18965"/>
  <c r="G11" i="18965"/>
  <c r="G69" i="18967"/>
  <c r="G27" i="18967"/>
  <c r="F27" i="18967"/>
  <c r="H34" i="18965"/>
  <c r="I34" i="18965"/>
  <c r="F34" i="18965"/>
  <c r="I41" i="18967"/>
  <c r="H41" i="18967"/>
  <c r="F11" i="18965"/>
  <c r="G32" i="18965"/>
  <c r="G29" i="18965"/>
  <c r="F29" i="18965"/>
  <c r="G18" i="18965"/>
  <c r="F18" i="18965"/>
  <c r="G47" i="18965"/>
  <c r="F31" i="18965"/>
  <c r="G31" i="18965"/>
  <c r="F42" i="18965"/>
  <c r="G42" i="18965"/>
  <c r="G36" i="18967"/>
  <c r="F51" i="18965"/>
  <c r="G51" i="18965"/>
  <c r="G55" i="18965"/>
  <c r="F55" i="18965"/>
  <c r="I74" i="18967" l="1"/>
  <c r="I72" i="18967"/>
  <c r="I45" i="18967"/>
  <c r="G52" i="18967"/>
  <c r="F29" i="18967"/>
  <c r="G29" i="18967"/>
  <c r="H29" i="18967"/>
  <c r="G73" i="18967"/>
  <c r="H47" i="18967"/>
  <c r="G47" i="18967"/>
  <c r="I47" i="18967"/>
  <c r="I75" i="18967"/>
  <c r="H14" i="18967"/>
  <c r="I14" i="18967"/>
  <c r="H49" i="18967"/>
  <c r="G71" i="18967"/>
  <c r="I71" i="18967"/>
  <c r="F71" i="18967"/>
  <c r="H39" i="18965"/>
  <c r="I39" i="18965"/>
  <c r="I31" i="18967"/>
  <c r="H74" i="18967"/>
  <c r="F74" i="18967"/>
  <c r="F51" i="18967"/>
  <c r="H51" i="18967"/>
  <c r="I50" i="18967"/>
  <c r="H36" i="18965"/>
  <c r="G46" i="18967"/>
  <c r="I36" i="18965"/>
  <c r="F36" i="18965"/>
  <c r="G36" i="18965"/>
  <c r="H11" i="18967"/>
  <c r="G40" i="18965"/>
  <c r="F50" i="18965"/>
  <c r="G48" i="18967"/>
  <c r="H48" i="18967"/>
  <c r="F48" i="18967"/>
  <c r="G50" i="18965"/>
  <c r="H50" i="18965"/>
  <c r="I50" i="18965"/>
  <c r="F60" i="18965"/>
  <c r="F22" i="18967"/>
  <c r="H22" i="18967"/>
  <c r="F11" i="18967"/>
  <c r="F57" i="18965"/>
  <c r="G30" i="18967"/>
  <c r="F45" i="18965"/>
  <c r="H60" i="18965"/>
  <c r="H61" i="18967"/>
  <c r="H57" i="18965"/>
  <c r="G58" i="18965"/>
  <c r="I48" i="18965"/>
  <c r="H26" i="18965"/>
  <c r="G60" i="18965"/>
  <c r="F48" i="18965"/>
  <c r="F26" i="18965"/>
  <c r="H40" i="18965"/>
  <c r="I26" i="18965"/>
  <c r="I57" i="18965"/>
  <c r="H62" i="18965"/>
  <c r="H54" i="18965"/>
  <c r="G62" i="18965"/>
  <c r="I62" i="18965"/>
  <c r="F62" i="18965"/>
  <c r="I48" i="18967"/>
  <c r="I15" i="18965"/>
  <c r="H48" i="18965"/>
  <c r="I40" i="18965"/>
  <c r="F40" i="18965"/>
  <c r="I61" i="18965"/>
  <c r="G26" i="18965"/>
  <c r="G48" i="18965"/>
  <c r="H42" i="18967"/>
  <c r="F40" i="18967"/>
  <c r="G40" i="18967"/>
  <c r="H40" i="18967"/>
  <c r="I40" i="18967"/>
  <c r="G16" i="18965"/>
  <c r="I16" i="18965"/>
  <c r="F16" i="18965"/>
  <c r="G57" i="18965"/>
  <c r="H16" i="18965"/>
  <c r="H42" i="18965"/>
  <c r="F58" i="18965"/>
  <c r="I58" i="18965"/>
  <c r="H45" i="18965"/>
  <c r="I45" i="18965"/>
  <c r="I60" i="18965"/>
  <c r="H58" i="18965"/>
  <c r="G45" i="18965"/>
  <c r="G63" i="18965"/>
  <c r="H15" i="18965"/>
  <c r="H63" i="18965"/>
  <c r="I63" i="18965"/>
  <c r="I42" i="18965"/>
  <c r="G43" i="18965"/>
  <c r="I43" i="18965"/>
  <c r="F43" i="18965"/>
  <c r="H43" i="18965"/>
  <c r="F61" i="18965"/>
  <c r="H61" i="18965"/>
  <c r="G61" i="18965"/>
  <c r="I28" i="18967"/>
  <c r="F54" i="18965"/>
  <c r="G54" i="18965"/>
  <c r="I54" i="18965"/>
  <c r="H13" i="18965"/>
  <c r="H53" i="18965"/>
  <c r="I27" i="18965"/>
  <c r="H21" i="18965"/>
  <c r="G20" i="18965"/>
  <c r="H77" i="18967"/>
  <c r="I77" i="18967"/>
  <c r="F76" i="18967"/>
  <c r="G77" i="18967"/>
  <c r="F65" i="18965"/>
  <c r="G13" i="18965"/>
  <c r="G70" i="18967"/>
  <c r="F70" i="18967"/>
  <c r="I56" i="18965"/>
  <c r="G65" i="18965"/>
  <c r="F56" i="18965"/>
  <c r="I69" i="18967"/>
  <c r="F64" i="18965"/>
  <c r="H20" i="18965"/>
  <c r="F63" i="18967"/>
  <c r="I63" i="18967"/>
  <c r="H63" i="18967"/>
  <c r="G63" i="18967"/>
  <c r="I35" i="18965"/>
  <c r="G62" i="18967"/>
  <c r="F62" i="18967"/>
  <c r="H50" i="18967"/>
  <c r="F44" i="18965"/>
  <c r="I49" i="18967"/>
  <c r="H23" i="18965"/>
  <c r="G23" i="18965"/>
  <c r="F23" i="18965"/>
  <c r="I23" i="18965"/>
  <c r="F63" i="18965"/>
  <c r="H46" i="18967"/>
  <c r="I46" i="18967"/>
  <c r="I22" i="18965"/>
  <c r="H44" i="18967"/>
  <c r="G44" i="18967"/>
  <c r="F44" i="18967"/>
  <c r="H56" i="18965"/>
  <c r="G56" i="18965"/>
  <c r="F15" i="18965"/>
  <c r="I20" i="18965"/>
  <c r="G37" i="18967"/>
  <c r="H37" i="18967"/>
  <c r="I65" i="18965"/>
  <c r="H65" i="18965"/>
  <c r="F22" i="18965"/>
  <c r="H22" i="18965"/>
  <c r="G52" i="18965"/>
  <c r="I52" i="18965"/>
  <c r="H52" i="18965"/>
  <c r="F52" i="18965"/>
  <c r="H35" i="18965"/>
  <c r="F35" i="18965"/>
  <c r="G35" i="18965"/>
  <c r="G44" i="18965"/>
  <c r="H44" i="18965"/>
  <c r="I44" i="18965"/>
  <c r="G24" i="18965"/>
  <c r="I24" i="18965"/>
  <c r="F24" i="18965"/>
  <c r="H24" i="18965"/>
  <c r="F20" i="18965"/>
  <c r="G64" i="18965"/>
  <c r="H64" i="18965"/>
  <c r="I64" i="18965"/>
  <c r="G27" i="18965"/>
  <c r="I53" i="18965"/>
  <c r="G53" i="18965"/>
  <c r="G22" i="18965"/>
  <c r="F53" i="18965"/>
  <c r="F27" i="18965"/>
  <c r="H27" i="18965"/>
  <c r="G34" i="18967"/>
  <c r="G30" i="18965"/>
  <c r="F30" i="18965"/>
  <c r="H34" i="18967"/>
  <c r="I34" i="18967"/>
  <c r="I30" i="18965"/>
  <c r="H30" i="18965"/>
  <c r="I21" i="18965"/>
  <c r="F30" i="18967"/>
  <c r="I30" i="18967"/>
  <c r="H30" i="18967"/>
  <c r="G59" i="18965"/>
  <c r="F24" i="18967"/>
  <c r="G24" i="18967"/>
  <c r="G19" i="18967"/>
  <c r="F19" i="18967"/>
  <c r="I17" i="18967"/>
  <c r="F14" i="18967"/>
  <c r="G14" i="18967"/>
  <c r="I59" i="18965"/>
  <c r="E66" i="18965"/>
  <c r="H71" i="18967"/>
  <c r="I70" i="18967"/>
  <c r="H70" i="18967"/>
  <c r="H68" i="18967"/>
  <c r="I68" i="18967"/>
  <c r="I62" i="18967"/>
  <c r="H62" i="18967"/>
  <c r="I13" i="18965"/>
  <c r="H54" i="18967"/>
  <c r="I54" i="18967"/>
  <c r="I44" i="18967"/>
  <c r="I24" i="18967"/>
  <c r="H24" i="18967"/>
  <c r="H19" i="18967"/>
  <c r="I19" i="18967"/>
  <c r="H17" i="18967"/>
  <c r="I27" i="18967"/>
  <c r="H27" i="18967"/>
  <c r="G21" i="18965"/>
  <c r="F21" i="18965"/>
  <c r="G49" i="18967"/>
  <c r="F49" i="18967"/>
  <c r="I25" i="18967"/>
  <c r="H25" i="18967"/>
  <c r="G38" i="18967"/>
  <c r="F38" i="18967"/>
  <c r="H38" i="18967"/>
  <c r="I38" i="18967"/>
  <c r="G50" i="18967"/>
  <c r="F50" i="18967"/>
  <c r="H73" i="18967"/>
  <c r="F73" i="18967"/>
  <c r="C66" i="18965"/>
  <c r="C67" i="18965" s="1"/>
  <c r="G41" i="18965"/>
  <c r="F41" i="18965"/>
  <c r="H41" i="18965"/>
  <c r="H19" i="18965"/>
  <c r="D66" i="18965"/>
  <c r="F19" i="18965"/>
  <c r="I19" i="18965"/>
  <c r="I18" i="18965"/>
  <c r="H18" i="18965"/>
  <c r="H16" i="18967"/>
  <c r="I16" i="18967"/>
  <c r="H75" i="18967"/>
  <c r="G75" i="18967"/>
  <c r="F75" i="18967"/>
  <c r="F36" i="18967"/>
  <c r="F37" i="18967"/>
  <c r="G20" i="18967"/>
  <c r="G19" i="18965"/>
  <c r="F31" i="18967"/>
  <c r="H31" i="18967"/>
  <c r="F69" i="18967"/>
  <c r="H69" i="18967"/>
  <c r="F45" i="18967"/>
  <c r="G45" i="18967"/>
  <c r="H59" i="18965"/>
  <c r="F59" i="18965"/>
  <c r="F68" i="18967"/>
  <c r="G68" i="18967"/>
  <c r="F20" i="18967"/>
  <c r="H20" i="18967"/>
  <c r="H35" i="18967"/>
  <c r="F35" i="18967"/>
  <c r="I35" i="18967"/>
  <c r="G35" i="18967"/>
  <c r="H28" i="18967"/>
  <c r="F28" i="18967"/>
  <c r="G26" i="18967"/>
  <c r="G28" i="18967"/>
  <c r="G49" i="18965"/>
  <c r="H49" i="18965"/>
  <c r="I49" i="18965"/>
  <c r="F49" i="18965"/>
  <c r="G17" i="18967"/>
  <c r="F17" i="18967"/>
  <c r="H72" i="18967"/>
  <c r="F72" i="18967"/>
  <c r="H56" i="18967"/>
  <c r="F56" i="18967"/>
  <c r="I37" i="18967"/>
  <c r="F13" i="18965"/>
  <c r="I41" i="18965"/>
  <c r="G43" i="18967" l="1"/>
  <c r="I29" i="18967"/>
  <c r="I12" i="18967"/>
  <c r="G12" i="18967"/>
  <c r="F12" i="18967"/>
  <c r="H12" i="18967"/>
  <c r="G76" i="18967"/>
  <c r="E67" i="18965"/>
  <c r="H76" i="18967"/>
  <c r="I76" i="18967"/>
  <c r="I52" i="18967"/>
  <c r="I26" i="18967"/>
  <c r="G15" i="18967"/>
  <c r="I15" i="18967"/>
  <c r="G66" i="18965"/>
  <c r="F66" i="18965"/>
  <c r="H52" i="18967"/>
  <c r="F52" i="18967"/>
  <c r="H26" i="18967"/>
  <c r="F26" i="18967"/>
  <c r="H33" i="18967"/>
  <c r="I33" i="18967"/>
  <c r="F33" i="18967"/>
  <c r="G33" i="18967"/>
  <c r="F15" i="18967"/>
  <c r="H15" i="18967"/>
  <c r="H66" i="18965"/>
  <c r="D67" i="18965"/>
  <c r="I66" i="18965"/>
  <c r="I32" i="18967" l="1"/>
  <c r="I43" i="18967"/>
  <c r="G67" i="18965"/>
  <c r="F67" i="18965"/>
  <c r="F43" i="18967"/>
  <c r="H43" i="18967"/>
  <c r="G32" i="18967"/>
  <c r="H67" i="18965"/>
  <c r="E79" i="18967"/>
  <c r="F32" i="18967"/>
  <c r="H32" i="18967"/>
  <c r="I67" i="18965"/>
  <c r="C80" i="18967" l="1"/>
  <c r="I10" i="18967"/>
  <c r="G10" i="18967"/>
  <c r="H10" i="18967"/>
  <c r="F10" i="18967"/>
  <c r="D79" i="18967"/>
  <c r="H79" i="18967" l="1"/>
  <c r="F79" i="18967"/>
  <c r="G79" i="18967"/>
  <c r="I79" i="18967"/>
</calcChain>
</file>

<file path=xl/sharedStrings.xml><?xml version="1.0" encoding="utf-8"?>
<sst xmlns="http://schemas.openxmlformats.org/spreadsheetml/2006/main" count="172" uniqueCount="156">
  <si>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</si>
  <si>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r>
      <t xml:space="preserve">Рентна плата за спеціальне використання води - </t>
    </r>
    <r>
      <rPr>
        <u/>
        <sz val="12"/>
        <rFont val="Times New Roman Cyr"/>
        <family val="1"/>
        <charset val="204"/>
      </rPr>
      <t>45%</t>
    </r>
  </si>
  <si>
    <r>
      <t xml:space="preserve">Податок на прибуток підприємств приватного сектору економіки - </t>
    </r>
    <r>
      <rPr>
        <u/>
        <sz val="12"/>
        <rFont val="Times New Roman Cyr"/>
        <family val="1"/>
        <charset val="204"/>
      </rPr>
      <t>10%</t>
    </r>
  </si>
  <si>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</si>
  <si>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 xml:space="preserve">Акцизний податок з ввезених на митну територію України підакцизних товарів (продукції) (Пальне) </t>
  </si>
  <si>
    <t>14030000 (14031900)</t>
  </si>
  <si>
    <t>Плата за встановлення земельного сервітуту</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</si>
  <si>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</si>
  <si>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з рахунків виборчих фондів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</si>
  <si>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</si>
  <si>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Плата за надання інших адміністративних послуг</t>
  </si>
  <si>
    <t xml:space="preserve">Рентна плата за користування надрами для видобування корисних копалин місцевого значення  </t>
  </si>
  <si>
    <t>Податок на майно</t>
  </si>
  <si>
    <t>18010100-18010400</t>
  </si>
  <si>
    <t xml:space="preserve">Податок на нерухоме майно, відмінне від земельної ділянки </t>
  </si>
  <si>
    <t>18010500-18010900</t>
  </si>
  <si>
    <t>18011000, 18011100</t>
  </si>
  <si>
    <t>Збір за провадження деяких видів підприємницької діяльності, що справлявся до 1 січня 2015 року</t>
  </si>
  <si>
    <t>Рентна плата та плата за використання інших природних ресурсів</t>
  </si>
  <si>
    <t xml:space="preserve">Акцизний податок з реалізації суб'єктами господарювання роздрібної торгівлі підакцизних товарів </t>
  </si>
  <si>
    <t>Податок на прибуток</t>
  </si>
  <si>
    <t>Внутрішні податки на товари та послуги</t>
  </si>
  <si>
    <t>14020000 (14021900)</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</si>
  <si>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</si>
  <si>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 xml:space="preserve">Транспортний податок </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</si>
  <si>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</si>
  <si>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</si>
  <si>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 xml:space="preserve">Податок на прибуток підприємств та фінансових установ комунальної власності   </t>
  </si>
  <si>
    <t xml:space="preserve">Плата за землю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</si>
  <si>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</si>
  <si>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</si>
  <si>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</si>
  <si>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</si>
  <si>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 xml:space="preserve">Єдиний податок </t>
  </si>
  <si>
    <t>Плата за ліцензії та сертифікати, що сплачується ліцензіатами за місцем здійснення діяльності</t>
  </si>
  <si>
    <t>Місцеві податки і збори, нараховані до 1 січня 2011 року</t>
  </si>
  <si>
    <t>Адміністративні штрафи та штрафні санкції за порушення законодавства у сфері виробництва                                                                                 та обігу алкогольних напоїв та тютюнових виробів</t>
  </si>
  <si>
    <t>Рентна плата за користування надрами в цілях, не пов'язаних з видобуванням корисних копалин</t>
  </si>
  <si>
    <t>Адміністративний збір за проведення державної реєстрації юридичних осіб, фізичних осіб - підприємців та громадських формувань</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</si>
  <si>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</si>
  <si>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</si>
  <si>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спеціальне використання рибних та інших водних ресурсів</t>
  </si>
  <si>
    <t>Частина чистого прибутку (доходу) комунальних унітарних підприємств та їх об'єднань,                                                                                                     що вилучається до відповідного місцевого бюджету</t>
  </si>
  <si>
    <t>Збір за місця для паркування транспортних засобів</t>
  </si>
  <si>
    <t>Туристичний збір</t>
  </si>
  <si>
    <t>Плата за надання адміністративних послуг</t>
  </si>
  <si>
    <t>Фактичні надходження доходів за</t>
  </si>
  <si>
    <t>Відхилення обсягів фактичних надходжень доходів з початку року від</t>
  </si>
  <si>
    <t>+,-</t>
  </si>
  <si>
    <t>%</t>
  </si>
  <si>
    <t>Обласний</t>
  </si>
  <si>
    <t xml:space="preserve">Аналіз надходження платежів до місцевих бюджетів </t>
  </si>
  <si>
    <t>Найменування платежів</t>
  </si>
  <si>
    <t>Державне мито</t>
  </si>
  <si>
    <t>Податкові надходження</t>
  </si>
  <si>
    <t>Неподаткові надходження</t>
  </si>
  <si>
    <t>Інші надходження</t>
  </si>
  <si>
    <t>Доходи від операцій з капіталом</t>
  </si>
  <si>
    <t>Загальний фонд</t>
  </si>
  <si>
    <t>загальний фонд</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</si>
  <si>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</si>
  <si>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Надходження коштів від Державного фонду дорогоцінних металів і дорогоцінного каміння</t>
  </si>
  <si>
    <t>Код платежу</t>
  </si>
  <si>
    <t>План МФУ на 2020 рік</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</si>
  <si>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</si>
  <si>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</si>
  <si>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</si>
  <si>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</si>
  <si>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тис.грн</t>
  </si>
  <si>
    <r>
      <t xml:space="preserve">Податок на доходи фізичних осіб - </t>
    </r>
    <r>
      <rPr>
        <u/>
        <sz val="12"/>
        <rFont val="Times New Roman Cyr"/>
        <family val="1"/>
        <charset val="204"/>
      </rPr>
      <t xml:space="preserve">75% </t>
    </r>
  </si>
  <si>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</si>
  <si>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</si>
  <si>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</si>
  <si>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План, затверджений місцевими радами з урахуванням змін на 2021 рік</t>
  </si>
  <si>
    <t>плану, затвердженого місцевими радами з урахуванням змін                                                                                                                                                   на 2021 рік</t>
  </si>
  <si>
    <t>Чернівецької області за 2021 рік</t>
  </si>
  <si>
    <t xml:space="preserve">План, затверджений місцевими радами з урахуванням змін на 2021 рік </t>
  </si>
  <si>
    <t>плану, затвердженого місцевими радами з урахуванням змін на 2021 рік</t>
  </si>
  <si>
    <t>Районний бюджет Вижницького району</t>
  </si>
  <si>
    <t>Районний бюджет Дністровського району</t>
  </si>
  <si>
    <t>Районний бюджет Чернівецького району</t>
  </si>
  <si>
    <t>Вашковецька сільська ТГ</t>
  </si>
  <si>
    <t>Великокучурівська сільська ТГ</t>
  </si>
  <si>
    <t>Волоківська сільська ТГ</t>
  </si>
  <si>
    <t>Клішковецька сільська ТГ</t>
  </si>
  <si>
    <t>Мамалигівська сільська ТГ</t>
  </si>
  <si>
    <t>Недобоївська сільська ТГ</t>
  </si>
  <si>
    <t>Рукшинська сільська ТГ</t>
  </si>
  <si>
    <t xml:space="preserve">Сокирянська міська ТГ </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</si>
  <si>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</si>
  <si>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</si>
  <si>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</si>
  <si>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</si>
  <si>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</si>
  <si>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</si>
  <si>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</si>
  <si>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</si>
  <si>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</si>
  <si>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</si>
  <si>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</si>
  <si>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</si>
  <si>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</si>
  <si>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</si>
  <si>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</si>
  <si>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</si>
  <si>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</si>
  <si>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</si>
  <si>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</si>
  <si>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</si>
  <si>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</si>
  <si>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</si>
  <si>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</si>
  <si>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</si>
  <si>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</si>
  <si>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</si>
  <si>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</si>
  <si>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</si>
  <si>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</si>
  <si>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</si>
  <si>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</si>
  <si>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</si>
  <si>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</si>
  <si>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</si>
  <si>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</si>
  <si>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</si>
  <si>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</si>
  <si>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</si>
  <si>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</si>
  <si>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</si>
  <si>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</si>
  <si>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Горішньошеровецька сільська ТГ</t>
  </si>
  <si>
    <t>Найменування районів та територіальних громад</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</si>
  <si>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</si>
  <si>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</si>
  <si>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</si>
  <si>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</si>
  <si>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t>Магальська сільська ТГ</t>
  </si>
  <si>
    <t>Податки та збори, не віднесені до інших категорій</t>
  </si>
  <si>
    <t>Глибоцька селищна ТГ</t>
  </si>
  <si>
    <t>Разом по районних бюджетах</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</si>
  <si>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</si>
  <si>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 xml:space="preserve">Всього до загального фонду </t>
  </si>
  <si>
    <t xml:space="preserve">Всього </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</si>
  <si>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</si>
  <si>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</si>
  <si>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</si>
  <si>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</si>
  <si>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</si>
  <si>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14021900      14031900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</si>
  <si>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</si>
  <si>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t>січень-грудень 2021 року</t>
  </si>
  <si>
    <t>січень-грудень 2020 року</t>
  </si>
  <si>
    <t>фактичних надходжень за січень-грудень 2020 року</t>
  </si>
  <si>
    <t>*Новодністровська міська ТГ</t>
  </si>
  <si>
    <t>(річний звіт)</t>
  </si>
  <si>
    <t>загальний  фонд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</si>
</sst>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
    <numFmt numFmtId="166" formatCode="0.000000"/>
    <numFmt numFmtId="167" formatCode="0.0000000"/>
    <numFmt numFmtId="168" formatCode="#,##0.00000"/>
    <numFmt numFmtId="169" formatCode="#,##0.0"/>
  </numFmts>
  <fonts count="6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Cyr"/>
      <family val="1"/>
      <charset val="204"/>
    </font>
    <font>
      <sz val="11"/>
      <name val="Times New Roman CYR"/>
      <family val="1"/>
      <charset val="204"/>
    </font>
    <font>
      <sz val="12"/>
      <name val="Times New Roman Cyr"/>
      <family val="1"/>
      <charset val="204"/>
    </font>
    <font>
      <b/>
      <sz val="10"/>
      <name val="Times New Roman Cyr"/>
      <family val="1"/>
      <charset val="204"/>
    </font>
    <font>
      <b/>
      <sz val="12"/>
      <name val="Times New Roman Cyr"/>
      <family val="1"/>
      <charset val="204"/>
    </font>
    <font>
      <b/>
      <i/>
      <sz val="14"/>
      <color indexed="8"/>
      <name val="Times New Roman Cyr"/>
      <family val="1"/>
      <charset val="204"/>
    </font>
    <font>
      <b/>
      <i/>
      <sz val="12"/>
      <name val="Times New Roman Cyr"/>
      <family val="1"/>
      <charset val="204"/>
    </font>
    <font>
      <i/>
      <sz val="12"/>
      <name val="Times New Roman Cyr"/>
      <family val="1"/>
      <charset val="204"/>
    </font>
    <font>
      <b/>
      <sz val="13"/>
      <name val="Times New Roman Cyr"/>
      <family val="1"/>
      <charset val="204"/>
    </font>
    <font>
      <sz val="12"/>
      <name val="Arial Cyr"/>
      <charset val="204"/>
    </font>
    <font>
      <sz val="8"/>
      <name val="Arial Cyr"/>
      <charset val="204"/>
    </font>
    <font>
      <sz val="10"/>
      <name val="Times New Roman CYR"/>
      <charset val="204"/>
    </font>
    <font>
      <b/>
      <i/>
      <sz val="12"/>
      <name val="Times New Roman Cyr"/>
      <charset val="204"/>
    </font>
    <font>
      <b/>
      <i/>
      <sz val="14"/>
      <name val="Times New Roman Cyr"/>
      <family val="1"/>
      <charset val="204"/>
    </font>
    <font>
      <b/>
      <i/>
      <sz val="14"/>
      <name val="Times New Roman Cyr"/>
      <charset val="204"/>
    </font>
    <font>
      <sz val="12"/>
      <color indexed="8"/>
      <name val="Times New Roman Cyr"/>
      <charset val="204"/>
    </font>
    <font>
      <sz val="12"/>
      <name val="Times New Roman Cyr"/>
      <charset val="204"/>
    </font>
    <font>
      <b/>
      <sz val="14"/>
      <name val="Times New Roman Cyr"/>
      <charset val="204"/>
    </font>
    <font>
      <b/>
      <sz val="14"/>
      <name val="Times New Roman Cyr"/>
      <family val="1"/>
      <charset val="204"/>
    </font>
    <font>
      <sz val="14"/>
      <name val="Times New Roman Cyr"/>
      <family val="1"/>
      <charset val="204"/>
    </font>
    <font>
      <b/>
      <i/>
      <sz val="13"/>
      <name val="Times New Roman Cyr"/>
      <family val="1"/>
      <charset val="204"/>
    </font>
    <font>
      <b/>
      <i/>
      <sz val="10"/>
      <name val="Times New Roman Cyr"/>
      <charset val="204"/>
    </font>
    <font>
      <b/>
      <sz val="10"/>
      <name val="Times New Roman Cyr"/>
      <charset val="204"/>
    </font>
    <font>
      <sz val="12"/>
      <color indexed="8"/>
      <name val="Times New Roman Cyr"/>
      <family val="1"/>
      <charset val="204"/>
    </font>
    <font>
      <sz val="10"/>
      <name val="Arial"/>
      <family val="2"/>
      <charset val="204"/>
    </font>
    <font>
      <i/>
      <sz val="12"/>
      <color indexed="8"/>
      <name val="Times New Roman Cyr"/>
      <family val="1"/>
      <charset val="204"/>
    </font>
    <font>
      <sz val="10"/>
      <name val="Helv"/>
      <charset val="204"/>
    </font>
    <font>
      <i/>
      <sz val="12"/>
      <color indexed="8"/>
      <name val="Times New Roman Cyr"/>
      <charset val="204"/>
    </font>
    <font>
      <b/>
      <i/>
      <sz val="12"/>
      <color indexed="8"/>
      <name val="Times New Roman Cyr"/>
      <family val="1"/>
      <charset val="204"/>
    </font>
    <font>
      <u/>
      <sz val="12"/>
      <name val="Times New Roman Cyr"/>
      <family val="1"/>
      <charset val="204"/>
    </font>
    <font>
      <b/>
      <i/>
      <sz val="12"/>
      <color indexed="56"/>
      <name val="Times New Roman Cyr"/>
      <charset val="204"/>
    </font>
    <font>
      <b/>
      <i/>
      <u/>
      <sz val="12"/>
      <name val="Times New Roman Cyr"/>
      <charset val="204"/>
    </font>
    <font>
      <sz val="11"/>
      <color theme="1"/>
      <name val="Calibri"/>
      <family val="2"/>
      <charset val="204"/>
      <scheme val="minor"/>
    </font>
    <font>
      <sz val="10"/>
      <color theme="1"/>
      <name val="Times New Roman Cyr"/>
      <family val="1"/>
      <charset val="204"/>
    </font>
    <font>
      <b/>
      <sz val="12"/>
      <color theme="1"/>
      <name val="Times New Roman Cyr"/>
      <family val="1"/>
      <charset val="204"/>
    </font>
    <font>
      <sz val="12"/>
      <color rgb="FFFF0000"/>
      <name val="Times New Roman Cyr"/>
      <charset val="204"/>
    </font>
    <font>
      <sz val="12"/>
      <color theme="1"/>
      <name val="Times New Roman Cyr"/>
      <family val="1"/>
      <charset val="204"/>
    </font>
    <font>
      <sz val="11"/>
      <color indexed="8"/>
      <name val="Calibri"/>
      <family val="2"/>
      <charset val="204"/>
    </font>
    <font>
      <sz val="11"/>
      <color indexed="9"/>
      <name val="Calibri"/>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Cyr"/>
      <charset val="204"/>
    </font>
    <font>
      <b/>
      <i/>
      <sz val="12"/>
      <color theme="1"/>
      <name val="Times New Roman Cyr"/>
      <family val="1"/>
      <charset val="204"/>
    </font>
    <font>
      <i/>
      <sz val="12"/>
      <color theme="1"/>
      <name val="Times New Roman Cyr"/>
      <family val="1"/>
      <charset val="204"/>
    </font>
    <font>
      <b/>
      <sz val="13"/>
      <color theme="1"/>
      <name val="Times New Roman Cyr"/>
      <family val="1"/>
      <charset val="204"/>
    </font>
    <font>
      <sz val="11"/>
      <color indexed="62"/>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1"/>
      <color indexed="10"/>
      <name val="Calibri"/>
      <family val="2"/>
      <charset val="204"/>
    </font>
    <font>
      <i/>
      <sz val="11"/>
      <color indexed="23"/>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04">
    <xf numFmtId="0" fontId="0" fillId="0" borderId="0"/>
    <xf numFmtId="0" fontId="31"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0" borderId="0"/>
    <xf numFmtId="0" fontId="47" fillId="0" borderId="0"/>
    <xf numFmtId="0" fontId="44" fillId="16" borderId="8" applyNumberFormat="0" applyFont="0" applyAlignment="0" applyProtection="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9" fillId="0" borderId="0"/>
    <xf numFmtId="0" fontId="48" fillId="0" borderId="0"/>
    <xf numFmtId="0" fontId="31" fillId="0" borderId="0"/>
    <xf numFmtId="0" fontId="31" fillId="0" borderId="0"/>
    <xf numFmtId="0" fontId="31" fillId="0" borderId="0"/>
    <xf numFmtId="0" fontId="31" fillId="0" borderId="0"/>
    <xf numFmtId="0" fontId="31" fillId="0" borderId="0"/>
    <xf numFmtId="0" fontId="31" fillId="0" borderId="0"/>
    <xf numFmtId="0" fontId="50" fillId="0" borderId="0"/>
    <xf numFmtId="0" fontId="50" fillId="0" borderId="0"/>
    <xf numFmtId="0" fontId="50" fillId="0" borderId="0"/>
    <xf numFmtId="0" fontId="3" fillId="0" borderId="0"/>
    <xf numFmtId="0" fontId="3"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0" borderId="0" applyNumberFormat="0" applyBorder="0" applyAlignment="0" applyProtection="0"/>
    <xf numFmtId="0" fontId="54" fillId="7" borderId="9" applyNumberFormat="0" applyAlignment="0" applyProtection="0"/>
    <xf numFmtId="0" fontId="55" fillId="4" borderId="0" applyNumberFormat="0" applyBorder="0" applyAlignment="0" applyProtection="0"/>
    <xf numFmtId="0" fontId="50" fillId="0" borderId="0"/>
    <xf numFmtId="0" fontId="56" fillId="0" borderId="10" applyNumberFormat="0" applyFill="0" applyAlignment="0" applyProtection="0"/>
    <xf numFmtId="0" fontId="57" fillId="21" borderId="11" applyNumberFormat="0" applyAlignment="0" applyProtection="0"/>
    <xf numFmtId="0" fontId="58" fillId="0" borderId="0" applyNumberFormat="0" applyFill="0" applyBorder="0" applyAlignment="0" applyProtection="0"/>
    <xf numFmtId="0" fontId="59" fillId="22" borderId="9" applyNumberFormat="0" applyAlignment="0" applyProtection="0"/>
    <xf numFmtId="0" fontId="60" fillId="0" borderId="12" applyNumberFormat="0" applyFill="0" applyAlignment="0" applyProtection="0"/>
    <xf numFmtId="0" fontId="61" fillId="3" borderId="0" applyNumberFormat="0" applyBorder="0" applyAlignment="0" applyProtection="0"/>
    <xf numFmtId="0" fontId="31" fillId="16" borderId="8" applyNumberFormat="0" applyFont="0" applyAlignment="0" applyProtection="0"/>
    <xf numFmtId="0" fontId="62" fillId="22" borderId="13"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1" fillId="0" borderId="0"/>
    <xf numFmtId="0" fontId="31" fillId="0" borderId="0"/>
    <xf numFmtId="0" fontId="31"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cellStyleXfs>
  <cellXfs count="140">
    <xf numFmtId="0" fontId="0" fillId="0" borderId="0" xfId="0"/>
    <xf numFmtId="0" fontId="7" fillId="0" borderId="0" xfId="0" applyFont="1"/>
    <xf numFmtId="0" fontId="7" fillId="0" borderId="0" xfId="0" applyFont="1" applyAlignment="1">
      <alignment horizontal="centerContinuous"/>
    </xf>
    <xf numFmtId="164" fontId="7" fillId="0" borderId="0" xfId="0" applyNumberFormat="1" applyFont="1"/>
    <xf numFmtId="0" fontId="7" fillId="0" borderId="0" xfId="0" applyFont="1" applyFill="1"/>
    <xf numFmtId="0" fontId="10" fillId="0" borderId="0" xfId="0" applyFont="1"/>
    <xf numFmtId="164" fontId="13"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0" fontId="9" fillId="0" borderId="1" xfId="0" applyFont="1" applyBorder="1" applyAlignment="1">
      <alignment vertical="center" wrapText="1"/>
    </xf>
    <xf numFmtId="1" fontId="9" fillId="0" borderId="1" xfId="0" applyNumberFormat="1" applyFont="1" applyBorder="1" applyAlignment="1">
      <alignment horizontal="center" vertical="center" wrapText="1"/>
    </xf>
    <xf numFmtId="0" fontId="7" fillId="0" borderId="0" xfId="0" applyFont="1" applyAlignment="1">
      <alignment horizontal="center"/>
    </xf>
    <xf numFmtId="164" fontId="9" fillId="0" borderId="1" xfId="0" applyNumberFormat="1" applyFont="1" applyBorder="1" applyAlignment="1">
      <alignment vertical="center" wrapText="1"/>
    </xf>
    <xf numFmtId="164" fontId="9" fillId="0" borderId="1" xfId="0" applyNumberFormat="1" applyFont="1" applyBorder="1" applyAlignment="1">
      <alignment horizontal="left" vertical="center" wrapText="1"/>
    </xf>
    <xf numFmtId="1" fontId="13" fillId="0" borderId="1" xfId="0" applyNumberFormat="1" applyFont="1" applyBorder="1" applyAlignment="1">
      <alignment horizontal="center" vertical="center"/>
    </xf>
    <xf numFmtId="0" fontId="9" fillId="0" borderId="1" xfId="0" quotePrefix="1" applyFont="1" applyFill="1" applyBorder="1" applyAlignment="1">
      <alignment horizontal="center"/>
    </xf>
    <xf numFmtId="0" fontId="9" fillId="0" borderId="1" xfId="0" applyFont="1" applyFill="1" applyBorder="1" applyAlignment="1">
      <alignment horizontal="center"/>
    </xf>
    <xf numFmtId="165" fontId="7" fillId="0" borderId="0" xfId="0" applyNumberFormat="1" applyFont="1"/>
    <xf numFmtId="0" fontId="29" fillId="0" borderId="0" xfId="0" applyFont="1"/>
    <xf numFmtId="0" fontId="7" fillId="0" borderId="0" xfId="0" applyFont="1" applyFill="1" applyAlignment="1">
      <alignment vertical="center"/>
    </xf>
    <xf numFmtId="0" fontId="7" fillId="0" borderId="0" xfId="0" applyFont="1" applyAlignment="1">
      <alignment vertical="center"/>
    </xf>
    <xf numFmtId="0" fontId="7" fillId="0" borderId="0" xfId="0" applyFont="1" applyBorder="1" applyAlignment="1">
      <alignment vertical="center"/>
    </xf>
    <xf numFmtId="165" fontId="7" fillId="0" borderId="0" xfId="0" applyNumberFormat="1" applyFont="1" applyAlignment="1">
      <alignment horizontal="centerContinuous"/>
    </xf>
    <xf numFmtId="164" fontId="13" fillId="0" borderId="1" xfId="0" applyNumberFormat="1" applyFont="1" applyBorder="1" applyAlignment="1">
      <alignment horizontal="center" vertical="center" wrapText="1"/>
    </xf>
    <xf numFmtId="164" fontId="15" fillId="0" borderId="1" xfId="0" applyNumberFormat="1" applyFont="1" applyFill="1" applyBorder="1" applyAlignment="1">
      <alignment horizontal="center" vertical="center" wrapText="1"/>
    </xf>
    <xf numFmtId="0" fontId="30" fillId="0" borderId="1" xfId="0" quotePrefix="1" applyFont="1" applyFill="1" applyBorder="1" applyAlignment="1">
      <alignment horizontal="center"/>
    </xf>
    <xf numFmtId="0" fontId="30" fillId="0" borderId="1" xfId="0" applyFont="1" applyFill="1" applyBorder="1" applyAlignment="1">
      <alignment horizontal="center"/>
    </xf>
    <xf numFmtId="0" fontId="28" fillId="0" borderId="0" xfId="0" applyFont="1"/>
    <xf numFmtId="0" fontId="30" fillId="0" borderId="1" xfId="0" applyFont="1" applyBorder="1" applyAlignment="1">
      <alignment vertical="center" wrapText="1"/>
    </xf>
    <xf numFmtId="0" fontId="32" fillId="0" borderId="1" xfId="0" applyFont="1" applyBorder="1" applyAlignment="1">
      <alignment vertical="center" wrapText="1"/>
    </xf>
    <xf numFmtId="164" fontId="35" fillId="0" borderId="1" xfId="0" applyNumberFormat="1" applyFont="1" applyBorder="1" applyAlignment="1">
      <alignment horizontal="center" vertical="center"/>
    </xf>
    <xf numFmtId="164" fontId="8" fillId="0" borderId="1" xfId="0" applyNumberFormat="1" applyFont="1" applyBorder="1" applyAlignment="1">
      <alignment vertical="center" wrapText="1"/>
    </xf>
    <xf numFmtId="164" fontId="19" fillId="0" borderId="1" xfId="0" applyNumberFormat="1" applyFont="1" applyBorder="1" applyAlignment="1">
      <alignment vertical="center"/>
    </xf>
    <xf numFmtId="166" fontId="27" fillId="0" borderId="1" xfId="0" applyNumberFormat="1" applyFont="1" applyFill="1" applyBorder="1" applyAlignment="1">
      <alignment horizontal="center" vertical="center" wrapText="1"/>
    </xf>
    <xf numFmtId="164" fontId="11" fillId="0" borderId="1" xfId="0" applyNumberFormat="1" applyFont="1" applyBorder="1" applyAlignment="1">
      <alignment vertical="center" wrapText="1"/>
    </xf>
    <xf numFmtId="1" fontId="11" fillId="0" borderId="1" xfId="0" applyNumberFormat="1" applyFont="1" applyBorder="1" applyAlignment="1">
      <alignment horizontal="center" vertical="center"/>
    </xf>
    <xf numFmtId="164" fontId="14" fillId="0" borderId="1" xfId="0" applyNumberFormat="1" applyFont="1" applyBorder="1" applyAlignment="1">
      <alignment vertical="center" wrapText="1"/>
    </xf>
    <xf numFmtId="1" fontId="14" fillId="0" borderId="1" xfId="0" applyNumberFormat="1" applyFont="1" applyBorder="1" applyAlignment="1">
      <alignment horizontal="center" vertical="center" wrapText="1"/>
    </xf>
    <xf numFmtId="164" fontId="11" fillId="0" borderId="1"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164" fontId="34" fillId="0" borderId="1" xfId="0" applyNumberFormat="1" applyFont="1" applyBorder="1" applyAlignment="1">
      <alignment vertical="center"/>
    </xf>
    <xf numFmtId="0" fontId="18" fillId="0" borderId="0" xfId="0" applyFont="1" applyFill="1"/>
    <xf numFmtId="164" fontId="7" fillId="0" borderId="1" xfId="0" applyNumberFormat="1" applyFont="1" applyBorder="1" applyAlignment="1">
      <alignment vertical="center" wrapText="1"/>
    </xf>
    <xf numFmtId="165" fontId="7" fillId="0" borderId="0" xfId="0" applyNumberFormat="1" applyFont="1" applyBorder="1" applyAlignment="1">
      <alignment vertical="center"/>
    </xf>
    <xf numFmtId="165" fontId="7" fillId="0" borderId="0" xfId="0" applyNumberFormat="1" applyFont="1" applyFill="1"/>
    <xf numFmtId="0" fontId="24" fillId="0" borderId="0" xfId="0" applyFont="1" applyAlignment="1">
      <alignment vertical="center"/>
    </xf>
    <xf numFmtId="0" fontId="7" fillId="0" borderId="0" xfId="0" applyFont="1" applyAlignment="1">
      <alignment horizontal="centerContinuous" vertical="center"/>
    </xf>
    <xf numFmtId="0" fontId="23" fillId="0" borderId="0" xfId="0" applyFont="1" applyAlignment="1">
      <alignment horizontal="right" vertical="center"/>
    </xf>
    <xf numFmtId="0" fontId="30" fillId="0" borderId="1" xfId="0" applyFont="1" applyBorder="1" applyAlignment="1">
      <alignment vertical="center"/>
    </xf>
    <xf numFmtId="164" fontId="9" fillId="0" borderId="1" xfId="0" applyNumberFormat="1" applyFont="1" applyFill="1" applyBorder="1" applyAlignment="1">
      <alignment horizontal="center" vertical="center"/>
    </xf>
    <xf numFmtId="0" fontId="7" fillId="0" borderId="0" xfId="0" applyFont="1" applyFill="1" applyBorder="1" applyAlignment="1">
      <alignment vertical="center"/>
    </xf>
    <xf numFmtId="0" fontId="14" fillId="0" borderId="1" xfId="0" applyFont="1" applyBorder="1" applyAlignment="1">
      <alignment vertical="center" wrapText="1"/>
    </xf>
    <xf numFmtId="0" fontId="9" fillId="0" borderId="1" xfId="0" applyFont="1" applyBorder="1" applyAlignment="1">
      <alignment vertical="center"/>
    </xf>
    <xf numFmtId="164" fontId="22" fillId="0" borderId="1" xfId="0" applyNumberFormat="1" applyFont="1" applyBorder="1" applyAlignment="1">
      <alignment vertical="center"/>
    </xf>
    <xf numFmtId="0" fontId="24" fillId="0" borderId="0" xfId="0" applyFont="1" applyAlignment="1"/>
    <xf numFmtId="4" fontId="9" fillId="0" borderId="0" xfId="0" applyNumberFormat="1" applyFont="1" applyFill="1" applyBorder="1" applyAlignment="1">
      <alignment vertical="center"/>
    </xf>
    <xf numFmtId="164" fontId="7" fillId="0" borderId="0" xfId="0" applyNumberFormat="1" applyFont="1" applyFill="1" applyAlignment="1">
      <alignment vertical="center"/>
    </xf>
    <xf numFmtId="165" fontId="7" fillId="0" borderId="0" xfId="0" applyNumberFormat="1" applyFont="1" applyFill="1" applyAlignment="1">
      <alignment vertical="center"/>
    </xf>
    <xf numFmtId="164" fontId="18" fillId="0" borderId="0" xfId="0" applyNumberFormat="1" applyFont="1" applyFill="1" applyAlignment="1">
      <alignment vertical="center"/>
    </xf>
    <xf numFmtId="164" fontId="18" fillId="0" borderId="0" xfId="0" applyNumberFormat="1" applyFont="1" applyAlignment="1">
      <alignment vertical="center"/>
    </xf>
    <xf numFmtId="0" fontId="23" fillId="0" borderId="0" xfId="0" applyFont="1" applyAlignment="1">
      <alignment horizontal="center"/>
    </xf>
    <xf numFmtId="166" fontId="7" fillId="0" borderId="0" xfId="0" applyNumberFormat="1" applyFont="1" applyBorder="1" applyAlignment="1">
      <alignment vertical="center"/>
    </xf>
    <xf numFmtId="164" fontId="14"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0" fontId="7" fillId="0" borderId="0" xfId="0" applyFont="1" applyAlignment="1">
      <alignment horizontal="center" vertical="center"/>
    </xf>
    <xf numFmtId="168" fontId="9" fillId="0" borderId="0" xfId="0" applyNumberFormat="1" applyFont="1" applyFill="1" applyBorder="1" applyAlignment="1">
      <alignment vertical="center"/>
    </xf>
    <xf numFmtId="169" fontId="13" fillId="0" borderId="1" xfId="0" applyNumberFormat="1" applyFont="1" applyBorder="1" applyAlignment="1">
      <alignment horizontal="right" vertical="center"/>
    </xf>
    <xf numFmtId="169" fontId="19" fillId="0" borderId="1" xfId="0" applyNumberFormat="1" applyFont="1" applyBorder="1" applyAlignment="1">
      <alignment horizontal="center" vertical="center"/>
    </xf>
    <xf numFmtId="169" fontId="9" fillId="0" borderId="1" xfId="0" applyNumberFormat="1" applyFont="1" applyBorder="1" applyAlignment="1">
      <alignment horizontal="right" vertical="center"/>
    </xf>
    <xf numFmtId="169" fontId="9" fillId="0" borderId="1" xfId="0" applyNumberFormat="1" applyFont="1" applyBorder="1" applyAlignment="1">
      <alignment horizontal="center" vertical="center"/>
    </xf>
    <xf numFmtId="169" fontId="11" fillId="0" borderId="1" xfId="0" applyNumberFormat="1" applyFont="1" applyBorder="1" applyAlignment="1">
      <alignment horizontal="right" vertical="center"/>
    </xf>
    <xf numFmtId="169" fontId="13" fillId="0" borderId="1" xfId="0" applyNumberFormat="1" applyFont="1" applyBorder="1" applyAlignment="1">
      <alignment horizontal="center" vertical="center"/>
    </xf>
    <xf numFmtId="169" fontId="19" fillId="0" borderId="1" xfId="0" applyNumberFormat="1" applyFont="1" applyBorder="1" applyAlignment="1">
      <alignment horizontal="right" vertical="center"/>
    </xf>
    <xf numFmtId="169" fontId="15" fillId="0" borderId="1" xfId="0" applyNumberFormat="1" applyFont="1" applyBorder="1" applyAlignment="1">
      <alignment horizontal="center" vertical="center"/>
    </xf>
    <xf numFmtId="169" fontId="14" fillId="0" borderId="1" xfId="0" applyNumberFormat="1" applyFont="1" applyBorder="1" applyAlignment="1">
      <alignment horizontal="center" vertical="center"/>
    </xf>
    <xf numFmtId="169" fontId="11" fillId="0" borderId="1" xfId="0" applyNumberFormat="1" applyFont="1" applyBorder="1" applyAlignment="1">
      <alignment horizontal="center" vertical="center"/>
    </xf>
    <xf numFmtId="169" fontId="14" fillId="0" borderId="1" xfId="0" applyNumberFormat="1" applyFont="1" applyBorder="1" applyAlignment="1">
      <alignment horizontal="right" vertical="center"/>
    </xf>
    <xf numFmtId="169" fontId="15" fillId="0" borderId="1" xfId="0" applyNumberFormat="1" applyFont="1" applyBorder="1" applyAlignment="1">
      <alignment horizontal="right" vertical="center"/>
    </xf>
    <xf numFmtId="169" fontId="9" fillId="0" borderId="1" xfId="0" applyNumberFormat="1" applyFont="1" applyFill="1" applyBorder="1" applyAlignment="1">
      <alignment vertical="center"/>
    </xf>
    <xf numFmtId="169" fontId="32" fillId="0" borderId="1" xfId="0" applyNumberFormat="1" applyFont="1" applyBorder="1" applyAlignment="1">
      <alignment horizontal="right" vertical="center"/>
    </xf>
    <xf numFmtId="169" fontId="14" fillId="0" borderId="1" xfId="0" applyNumberFormat="1" applyFont="1" applyFill="1" applyBorder="1" applyAlignment="1">
      <alignment horizontal="center" vertical="center"/>
    </xf>
    <xf numFmtId="169" fontId="32" fillId="0" borderId="1" xfId="0" applyNumberFormat="1" applyFont="1" applyBorder="1" applyAlignment="1">
      <alignment vertical="center"/>
    </xf>
    <xf numFmtId="169" fontId="13" fillId="0" borderId="1" xfId="0" applyNumberFormat="1" applyFont="1" applyBorder="1" applyAlignment="1">
      <alignment vertical="center"/>
    </xf>
    <xf numFmtId="169" fontId="13" fillId="0" borderId="1" xfId="0" applyNumberFormat="1" applyFont="1" applyFill="1" applyBorder="1" applyAlignment="1">
      <alignment horizontal="center" vertical="center"/>
    </xf>
    <xf numFmtId="169" fontId="9" fillId="0" borderId="1" xfId="0" applyNumberFormat="1" applyFont="1" applyFill="1" applyBorder="1" applyAlignment="1">
      <alignment horizontal="center" vertical="center"/>
    </xf>
    <xf numFmtId="168" fontId="7" fillId="0" borderId="0" xfId="0" applyNumberFormat="1" applyFont="1" applyAlignment="1">
      <alignment horizontal="centerContinuous" vertical="center"/>
    </xf>
    <xf numFmtId="168" fontId="23" fillId="0" borderId="0" xfId="0" applyNumberFormat="1" applyFont="1" applyAlignment="1">
      <alignment vertical="center"/>
    </xf>
    <xf numFmtId="168" fontId="9" fillId="0" borderId="0" xfId="0" applyNumberFormat="1" applyFont="1" applyAlignment="1">
      <alignment vertical="center"/>
    </xf>
    <xf numFmtId="168" fontId="26" fillId="0" borderId="0" xfId="0" applyNumberFormat="1" applyFont="1" applyBorder="1" applyAlignment="1">
      <alignment vertical="center"/>
    </xf>
    <xf numFmtId="168" fontId="7" fillId="0" borderId="0" xfId="0" applyNumberFormat="1" applyFont="1" applyAlignment="1">
      <alignment vertical="center"/>
    </xf>
    <xf numFmtId="169" fontId="43" fillId="0" borderId="1" xfId="0" applyNumberFormat="1" applyFont="1" applyFill="1" applyBorder="1" applyAlignment="1">
      <alignment vertical="center"/>
    </xf>
    <xf numFmtId="164" fontId="19" fillId="0" borderId="1" xfId="0" applyNumberFormat="1" applyFont="1" applyBorder="1" applyAlignment="1">
      <alignment vertical="center" wrapText="1"/>
    </xf>
    <xf numFmtId="1" fontId="19" fillId="0" borderId="1" xfId="0" applyNumberFormat="1" applyFont="1" applyBorder="1" applyAlignment="1">
      <alignment horizontal="center" vertical="center" wrapText="1"/>
    </xf>
    <xf numFmtId="2" fontId="40" fillId="0" borderId="0" xfId="0" applyNumberFormat="1" applyFont="1" applyAlignment="1">
      <alignment horizontal="center"/>
    </xf>
    <xf numFmtId="169" fontId="51" fillId="0" borderId="1" xfId="0" applyNumberFormat="1" applyFont="1" applyBorder="1" applyAlignment="1">
      <alignment horizontal="right" vertical="center"/>
    </xf>
    <xf numFmtId="169" fontId="43" fillId="0" borderId="1" xfId="0" applyNumberFormat="1" applyFont="1" applyBorder="1" applyAlignment="1">
      <alignment horizontal="right" vertical="center"/>
    </xf>
    <xf numFmtId="169" fontId="41" fillId="0" borderId="1" xfId="0" applyNumberFormat="1" applyFont="1" applyBorder="1" applyAlignment="1">
      <alignment horizontal="right" vertical="center"/>
    </xf>
    <xf numFmtId="169" fontId="52" fillId="0" borderId="1" xfId="0" applyNumberFormat="1" applyFont="1" applyBorder="1" applyAlignment="1">
      <alignment horizontal="right" vertical="center"/>
    </xf>
    <xf numFmtId="169" fontId="53" fillId="0" borderId="1" xfId="0" applyNumberFormat="1" applyFont="1" applyBorder="1" applyAlignment="1">
      <alignment horizontal="right" vertical="center"/>
    </xf>
    <xf numFmtId="165" fontId="40" fillId="0" borderId="0" xfId="0" applyNumberFormat="1" applyFont="1"/>
    <xf numFmtId="167" fontId="40" fillId="0" borderId="0" xfId="0" applyNumberFormat="1" applyFont="1"/>
    <xf numFmtId="164" fontId="40" fillId="0" borderId="0" xfId="0" applyNumberFormat="1" applyFont="1"/>
    <xf numFmtId="166" fontId="40" fillId="0" borderId="0" xfId="0" applyNumberFormat="1" applyFont="1"/>
    <xf numFmtId="168" fontId="37" fillId="0" borderId="0" xfId="0" applyNumberFormat="1" applyFont="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9" fillId="0" borderId="6" xfId="0" applyFont="1" applyBorder="1" applyAlignment="1">
      <alignment horizontal="center" vertical="top" wrapText="1"/>
    </xf>
    <xf numFmtId="0" fontId="9" fillId="0" borderId="4" xfId="0" applyFont="1" applyBorder="1" applyAlignment="1">
      <alignment horizontal="center" vertical="top" wrapText="1"/>
    </xf>
    <xf numFmtId="168" fontId="23" fillId="0" borderId="2" xfId="0" applyNumberFormat="1" applyFont="1" applyBorder="1" applyAlignment="1">
      <alignment horizontal="center" vertical="center" wrapText="1"/>
    </xf>
    <xf numFmtId="168" fontId="23" fillId="0" borderId="5" xfId="0" applyNumberFormat="1" applyFont="1" applyBorder="1" applyAlignment="1">
      <alignment horizontal="center" vertical="center" wrapText="1"/>
    </xf>
    <xf numFmtId="168" fontId="23" fillId="0" borderId="3" xfId="0" applyNumberFormat="1" applyFont="1" applyBorder="1" applyAlignment="1">
      <alignment horizontal="center" vertical="center" wrapText="1"/>
    </xf>
    <xf numFmtId="0" fontId="16" fillId="0" borderId="4" xfId="0" applyFont="1" applyBorder="1" applyAlignment="1">
      <alignment horizontal="center" vertical="top"/>
    </xf>
    <xf numFmtId="166" fontId="22" fillId="0" borderId="2" xfId="0" applyNumberFormat="1" applyFont="1" applyBorder="1" applyAlignment="1">
      <alignment horizontal="center" vertical="top" wrapText="1"/>
    </xf>
    <xf numFmtId="166" fontId="22" fillId="0" borderId="3" xfId="0" applyNumberFormat="1" applyFont="1" applyBorder="1" applyAlignment="1">
      <alignment horizontal="center" vertical="top" wrapText="1"/>
    </xf>
    <xf numFmtId="0" fontId="12" fillId="0" borderId="0" xfId="0" applyFont="1" applyAlignment="1">
      <alignment horizontal="center" vertical="center"/>
    </xf>
    <xf numFmtId="0" fontId="24" fillId="0" borderId="0" xfId="0" applyFont="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25" fillId="0" borderId="6" xfId="0" applyFont="1" applyBorder="1" applyAlignment="1">
      <alignment horizontal="center"/>
    </xf>
    <xf numFmtId="0" fontId="25" fillId="0" borderId="7" xfId="0" applyFont="1" applyBorder="1" applyAlignment="1">
      <alignment horizontal="center"/>
    </xf>
    <xf numFmtId="0" fontId="25" fillId="0" borderId="4" xfId="0" applyFont="1" applyBorder="1" applyAlignment="1">
      <alignment horizontal="center"/>
    </xf>
    <xf numFmtId="164" fontId="23" fillId="0" borderId="2" xfId="0" applyNumberFormat="1" applyFont="1" applyBorder="1" applyAlignment="1">
      <alignment horizontal="center" vertical="center" wrapText="1"/>
    </xf>
    <xf numFmtId="164" fontId="23" fillId="0" borderId="5" xfId="0" applyNumberFormat="1" applyFont="1" applyBorder="1" applyAlignment="1">
      <alignment horizontal="center" vertical="center" wrapText="1"/>
    </xf>
    <xf numFmtId="164" fontId="23" fillId="0" borderId="3" xfId="0" applyNumberFormat="1" applyFont="1" applyBorder="1" applyAlignment="1">
      <alignment horizontal="center"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0" fillId="0" borderId="0" xfId="0" applyFont="1" applyAlignment="1">
      <alignment horizont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top" wrapText="1"/>
    </xf>
    <xf numFmtId="0" fontId="30" fillId="0" borderId="4" xfId="0" applyFont="1" applyBorder="1" applyAlignment="1">
      <alignment horizontal="center" vertical="top" wrapText="1"/>
    </xf>
    <xf numFmtId="0" fontId="24" fillId="0" borderId="0" xfId="0" applyFont="1" applyAlignment="1">
      <alignment horizontal="center"/>
    </xf>
    <xf numFmtId="0" fontId="21" fillId="0" borderId="0" xfId="0" applyFont="1" applyAlignment="1">
      <alignment horizontal="center"/>
    </xf>
    <xf numFmtId="0" fontId="30" fillId="0" borderId="4" xfId="0" applyFont="1" applyBorder="1" applyAlignment="1">
      <alignment horizontal="center" vertical="center" wrapText="1"/>
    </xf>
  </cellXfs>
  <cellStyles count="204">
    <cellStyle name="20% — акцент1" xfId="16"/>
    <cellStyle name="20% — акцент2" xfId="17"/>
    <cellStyle name="20% — акцент3" xfId="18"/>
    <cellStyle name="20% — акцент4" xfId="19"/>
    <cellStyle name="20% — акцент5" xfId="20"/>
    <cellStyle name="20% — акцент6" xfId="21"/>
    <cellStyle name="20% – Акцентування1" xfId="74"/>
    <cellStyle name="20% – Акцентування2" xfId="75"/>
    <cellStyle name="20% – Акцентування3" xfId="76"/>
    <cellStyle name="20% – Акцентування4" xfId="77"/>
    <cellStyle name="20% – Акцентування5" xfId="78"/>
    <cellStyle name="20% – Акцентування6" xfId="79"/>
    <cellStyle name="40% — акцент1" xfId="22"/>
    <cellStyle name="40% — акцент2" xfId="23"/>
    <cellStyle name="40% — акцент3" xfId="24"/>
    <cellStyle name="40% — акцент4" xfId="25"/>
    <cellStyle name="40% — акцент5" xfId="26"/>
    <cellStyle name="40% — акцент6" xfId="27"/>
    <cellStyle name="40% – Акцентування1" xfId="80"/>
    <cellStyle name="40% – Акцентування2" xfId="81"/>
    <cellStyle name="40% – Акцентування3" xfId="82"/>
    <cellStyle name="40% – Акцентування4" xfId="83"/>
    <cellStyle name="40% – Акцентування5" xfId="84"/>
    <cellStyle name="40% – Акцентування6" xfId="85"/>
    <cellStyle name="60% — акцент1" xfId="28"/>
    <cellStyle name="60% — акцент2" xfId="29"/>
    <cellStyle name="60% — акцент3" xfId="30"/>
    <cellStyle name="60% — акцент4" xfId="31"/>
    <cellStyle name="60% — акцент5" xfId="32"/>
    <cellStyle name="60% — акцент6" xfId="33"/>
    <cellStyle name="60% – Акцентування1" xfId="86"/>
    <cellStyle name="60% – Акцентування2" xfId="87"/>
    <cellStyle name="60% – Акцентування3" xfId="88"/>
    <cellStyle name="60% – Акцентування4" xfId="89"/>
    <cellStyle name="60% – Акцентування5" xfId="90"/>
    <cellStyle name="60% – Акцентування6" xfId="91"/>
    <cellStyle name="Normal_Доходи" xfId="1"/>
    <cellStyle name="Акцентування1" xfId="92"/>
    <cellStyle name="Акцентування2" xfId="93"/>
    <cellStyle name="Акцентування3" xfId="94"/>
    <cellStyle name="Акцентування4" xfId="95"/>
    <cellStyle name="Акцентування5" xfId="96"/>
    <cellStyle name="Акцентування6" xfId="97"/>
    <cellStyle name="Ввід" xfId="98"/>
    <cellStyle name="Добре" xfId="99"/>
    <cellStyle name="Заголовок 1 2" xfId="200"/>
    <cellStyle name="Заголовок 2 2" xfId="201"/>
    <cellStyle name="Заголовок 3 2" xfId="202"/>
    <cellStyle name="Заголовок 4 2" xfId="203"/>
    <cellStyle name="Звичайний 2" xfId="34"/>
    <cellStyle name="Звичайний 2 2" xfId="62"/>
    <cellStyle name="Звичайний 2 2 2" xfId="158"/>
    <cellStyle name="Звичайний 2 2_1101_1102_1300_1402_1403_1404" xfId="122"/>
    <cellStyle name="Звичайний 2 3" xfId="63"/>
    <cellStyle name="Звичайний 2 4" xfId="64"/>
    <cellStyle name="Звичайний 2 5" xfId="65"/>
    <cellStyle name="Звичайний 2 6" xfId="112"/>
    <cellStyle name="Звичайний 2 7" xfId="157"/>
    <cellStyle name="Звичайний 2_1101_1102_1300_1402_1403_1404" xfId="114"/>
    <cellStyle name="Звичайний 3" xfId="100"/>
    <cellStyle name="Зв'язана клітинка" xfId="101"/>
    <cellStyle name="Контрольна клітинка" xfId="102"/>
    <cellStyle name="Назва" xfId="103"/>
    <cellStyle name="Обчислення" xfId="104"/>
    <cellStyle name="Обычный" xfId="0" builtinId="0"/>
    <cellStyle name="Обычный 180" xfId="2"/>
    <cellStyle name="Обычный 180 2" xfId="8"/>
    <cellStyle name="Обычный 180 2 2" xfId="160"/>
    <cellStyle name="Обычный 180 2_1101_1102_1300_1402_1403_1404" xfId="123"/>
    <cellStyle name="Обычный 180 3" xfId="159"/>
    <cellStyle name="Обычный 180_1101_1102_1300_1402_1403_1404" xfId="115"/>
    <cellStyle name="Обычный 188" xfId="72"/>
    <cellStyle name="Обычный 188 2" xfId="161"/>
    <cellStyle name="Обычный 188_1101_1102_1300_1402_1403_1404" xfId="124"/>
    <cellStyle name="Обычный 2" xfId="35"/>
    <cellStyle name="Обычный 2 2" xfId="9"/>
    <cellStyle name="Обычный 2 2 2" xfId="163"/>
    <cellStyle name="Обычный 2 2_1101_1102_1300_1402_1403_1404" xfId="125"/>
    <cellStyle name="Обычный 2 3" xfId="61"/>
    <cellStyle name="Обычный 2 3 2" xfId="164"/>
    <cellStyle name="Обычный 2 3_1101_1102_1300_1402_1403_1404" xfId="126"/>
    <cellStyle name="Обычный 2 4" xfId="66"/>
    <cellStyle name="Обычный 2 5" xfId="67"/>
    <cellStyle name="Обычный 2 6" xfId="68"/>
    <cellStyle name="Обычный 2 7" xfId="113"/>
    <cellStyle name="Обычный 2 8" xfId="162"/>
    <cellStyle name="Обычный 2_1101_1102_1300_1402_1403_1404" xfId="116"/>
    <cellStyle name="Обычный 206" xfId="73"/>
    <cellStyle name="Обычный 206 2" xfId="165"/>
    <cellStyle name="Обычный 206_1101_1102_1300_1402_1403_1404" xfId="127"/>
    <cellStyle name="Обычный 218" xfId="3"/>
    <cellStyle name="Обычный 218 2" xfId="10"/>
    <cellStyle name="Обычный 218 2 2" xfId="167"/>
    <cellStyle name="Обычный 218 2_1101_1102_1300_1402_1403_1404" xfId="128"/>
    <cellStyle name="Обычный 218 3" xfId="166"/>
    <cellStyle name="Обычный 218_1101_1102_1300_1402_1403_1404" xfId="117"/>
    <cellStyle name="Обычный 22" xfId="57"/>
    <cellStyle name="Обычный 22 2" xfId="168"/>
    <cellStyle name="Обычный 22_1101_1102_1300_1402_1403_1404" xfId="129"/>
    <cellStyle name="Обычный 23" xfId="58"/>
    <cellStyle name="Обычный 23 2" xfId="169"/>
    <cellStyle name="Обычный 23_1101_1102_1300_1402_1403_1404" xfId="130"/>
    <cellStyle name="Обычный 24" xfId="59"/>
    <cellStyle name="Обычный 24 2" xfId="170"/>
    <cellStyle name="Обычный 24_1101_1102_1300_1402_1403_1404" xfId="131"/>
    <cellStyle name="Обычный 25" xfId="60"/>
    <cellStyle name="Обычный 25 2" xfId="171"/>
    <cellStyle name="Обычный 25_1101_1102_1300_1402_1403_1404" xfId="132"/>
    <cellStyle name="Обычный 255" xfId="4"/>
    <cellStyle name="Обычный 255 2" xfId="11"/>
    <cellStyle name="Обычный 255 2 2" xfId="173"/>
    <cellStyle name="Обычный 255 2_1101_1102_1300_1402_1403_1404" xfId="133"/>
    <cellStyle name="Обычный 255 3" xfId="172"/>
    <cellStyle name="Обычный 255_1101_1102_1300_1402_1403_1404" xfId="118"/>
    <cellStyle name="Обычный 3" xfId="69"/>
    <cellStyle name="Обычный 3 2" xfId="12"/>
    <cellStyle name="Обычный 3 2 2" xfId="174"/>
    <cellStyle name="Обычный 3 2_1101_1102_1300_1402_1403_1404" xfId="134"/>
    <cellStyle name="Обычный 4" xfId="70"/>
    <cellStyle name="Обычный 5" xfId="38"/>
    <cellStyle name="Обычный 5 2" xfId="175"/>
    <cellStyle name="Обычный 5_1101_1102_1300_1402_1403_1404" xfId="135"/>
    <cellStyle name="Обычный 6" xfId="71"/>
    <cellStyle name="Обычный 70" xfId="5"/>
    <cellStyle name="Обычный 70 2" xfId="13"/>
    <cellStyle name="Обычный 70 2 2" xfId="177"/>
    <cellStyle name="Обычный 70 2_1101_1102_1300_1402_1403_1404" xfId="136"/>
    <cellStyle name="Обычный 70 3" xfId="176"/>
    <cellStyle name="Обычный 70_1101_1102_1300_1402_1403_1404" xfId="119"/>
    <cellStyle name="Обычный 71" xfId="6"/>
    <cellStyle name="Обычный 71 2" xfId="14"/>
    <cellStyle name="Обычный 71 2 2" xfId="179"/>
    <cellStyle name="Обычный 71 2_1101_1102_1300_1402_1403_1404" xfId="137"/>
    <cellStyle name="Обычный 71 3" xfId="178"/>
    <cellStyle name="Обычный 71_1101_1102_1300_1402_1403_1404" xfId="120"/>
    <cellStyle name="Обычный 77" xfId="39"/>
    <cellStyle name="Обычный 77 2" xfId="180"/>
    <cellStyle name="Обычный 77_1101_1102_1300_1402_1403_1404" xfId="138"/>
    <cellStyle name="Обычный 78" xfId="40"/>
    <cellStyle name="Обычный 78 2" xfId="181"/>
    <cellStyle name="Обычный 78_1101_1102_1300_1402_1403_1404" xfId="139"/>
    <cellStyle name="Обычный 79" xfId="7"/>
    <cellStyle name="Обычный 79 2" xfId="15"/>
    <cellStyle name="Обычный 79 2 2" xfId="183"/>
    <cellStyle name="Обычный 79 2_1101_1102_1300_1402_1403_1404" xfId="140"/>
    <cellStyle name="Обычный 79 3" xfId="182"/>
    <cellStyle name="Обычный 79_1101_1102_1300_1402_1403_1404" xfId="121"/>
    <cellStyle name="Обычный 80" xfId="41"/>
    <cellStyle name="Обычный 80 2" xfId="184"/>
    <cellStyle name="Обычный 80_1101_1102_1300_1402_1403_1404" xfId="141"/>
    <cellStyle name="Обычный 81" xfId="42"/>
    <cellStyle name="Обычный 81 2" xfId="185"/>
    <cellStyle name="Обычный 81_1101_1102_1300_1402_1403_1404" xfId="142"/>
    <cellStyle name="Обычный 82" xfId="43"/>
    <cellStyle name="Обычный 82 2" xfId="186"/>
    <cellStyle name="Обычный 82_1101_1102_1300_1402_1403_1404" xfId="143"/>
    <cellStyle name="Обычный 83" xfId="44"/>
    <cellStyle name="Обычный 83 2" xfId="187"/>
    <cellStyle name="Обычный 83_1101_1102_1300_1402_1403_1404" xfId="144"/>
    <cellStyle name="Обычный 84" xfId="45"/>
    <cellStyle name="Обычный 84 2" xfId="188"/>
    <cellStyle name="Обычный 84_1101_1102_1300_1402_1403_1404" xfId="145"/>
    <cellStyle name="Обычный 85" xfId="46"/>
    <cellStyle name="Обычный 85 2" xfId="189"/>
    <cellStyle name="Обычный 85_1101_1102_1300_1402_1403_1404" xfId="146"/>
    <cellStyle name="Обычный 86" xfId="47"/>
    <cellStyle name="Обычный 86 2" xfId="190"/>
    <cellStyle name="Обычный 86_1101_1102_1300_1402_1403_1404" xfId="147"/>
    <cellStyle name="Обычный 87" xfId="48"/>
    <cellStyle name="Обычный 87 2" xfId="191"/>
    <cellStyle name="Обычный 87_1101_1102_1300_1402_1403_1404" xfId="148"/>
    <cellStyle name="Обычный 88" xfId="49"/>
    <cellStyle name="Обычный 88 2" xfId="192"/>
    <cellStyle name="Обычный 88_1101_1102_1300_1402_1403_1404" xfId="149"/>
    <cellStyle name="Обычный 89" xfId="50"/>
    <cellStyle name="Обычный 89 2" xfId="193"/>
    <cellStyle name="Обычный 89_1101_1102_1300_1402_1403_1404" xfId="150"/>
    <cellStyle name="Обычный 90" xfId="51"/>
    <cellStyle name="Обычный 90 2" xfId="194"/>
    <cellStyle name="Обычный 90_1101_1102_1300_1402_1403_1404" xfId="151"/>
    <cellStyle name="Обычный 92" xfId="52"/>
    <cellStyle name="Обычный 92 2" xfId="195"/>
    <cellStyle name="Обычный 92_1101_1102_1300_1402_1403_1404" xfId="152"/>
    <cellStyle name="Обычный 93" xfId="53"/>
    <cellStyle name="Обычный 93 2" xfId="196"/>
    <cellStyle name="Обычный 93_1101_1102_1300_1402_1403_1404" xfId="153"/>
    <cellStyle name="Обычный 94" xfId="54"/>
    <cellStyle name="Обычный 94 2" xfId="197"/>
    <cellStyle name="Обычный 94_1101_1102_1300_1402_1403_1404" xfId="154"/>
    <cellStyle name="Обычный 95" xfId="55"/>
    <cellStyle name="Обычный 95 2" xfId="198"/>
    <cellStyle name="Обычный 95_1101_1102_1300_1402_1403_1404" xfId="155"/>
    <cellStyle name="Обычный 96" xfId="56"/>
    <cellStyle name="Обычный 96 2" xfId="199"/>
    <cellStyle name="Обычный 96_1101_1102_1300_1402_1403_1404" xfId="156"/>
    <cellStyle name="Підсумок" xfId="105"/>
    <cellStyle name="Поганий" xfId="106"/>
    <cellStyle name="Примечание 2" xfId="36"/>
    <cellStyle name="Примітка" xfId="107"/>
    <cellStyle name="Результат" xfId="108"/>
    <cellStyle name="Середній" xfId="109"/>
    <cellStyle name="Стиль 1" xfId="37"/>
    <cellStyle name="Текст попередження" xfId="110"/>
    <cellStyle name="Текст пояснення" xfId="1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enableFormatConditionsCalculation="0">
    <tabColor indexed="14"/>
    <pageSetUpPr fitToPage="1"/>
  </sheetPr>
  <dimension ref="A1:M100"/>
  <sheetViews>
    <sheetView tabSelected="1" view="pageBreakPreview" zoomScale="75" zoomScaleNormal="75" zoomScaleSheetLayoutView="75" workbookViewId="0">
      <selection activeCell="A75" sqref="A75"/>
    </sheetView>
  </sheetViews>
  <sheetFormatPr defaultColWidth="9.1796875" defaultRowHeight="13" x14ac:dyDescent="0.25"/>
  <cols>
    <col min="1" max="1" width="41.54296875" style="19" customWidth="1"/>
    <col min="2" max="2" width="14.1796875" style="19" hidden="1" customWidth="1"/>
    <col min="3" max="3" width="14" style="88" customWidth="1"/>
    <col min="4" max="4" width="12.1796875" style="88" customWidth="1"/>
    <col min="5" max="5" width="12.453125" style="19" customWidth="1"/>
    <col min="6" max="6" width="12.81640625" style="19" customWidth="1"/>
    <col min="7" max="7" width="7.7265625" style="19" customWidth="1"/>
    <col min="8" max="8" width="10.81640625" style="19" customWidth="1"/>
    <col min="9" max="9" width="8.1796875" style="19" customWidth="1"/>
    <col min="10" max="16384" width="9.1796875" style="19"/>
  </cols>
  <sheetData>
    <row r="1" spans="1:13" ht="23.25" customHeight="1" x14ac:dyDescent="0.25">
      <c r="A1" s="103" t="s">
        <v>51</v>
      </c>
      <c r="B1" s="103"/>
      <c r="C1" s="103"/>
      <c r="D1" s="103"/>
      <c r="E1" s="103"/>
      <c r="F1" s="103"/>
      <c r="G1" s="103"/>
      <c r="H1" s="103"/>
      <c r="I1" s="103"/>
    </row>
    <row r="2" spans="1:13" ht="18" customHeight="1" x14ac:dyDescent="0.25">
      <c r="A2" s="119" t="s">
        <v>75</v>
      </c>
      <c r="B2" s="119"/>
      <c r="C2" s="119"/>
      <c r="D2" s="119"/>
      <c r="E2" s="119"/>
      <c r="F2" s="119"/>
      <c r="G2" s="119"/>
      <c r="H2" s="119"/>
      <c r="I2" s="119"/>
    </row>
    <row r="3" spans="1:13" ht="20.5" customHeight="1" x14ac:dyDescent="0.25">
      <c r="A3" s="120" t="s">
        <v>59</v>
      </c>
      <c r="B3" s="120"/>
      <c r="C3" s="120"/>
      <c r="D3" s="120"/>
      <c r="E3" s="120"/>
      <c r="F3" s="120"/>
      <c r="G3" s="120"/>
      <c r="H3" s="120"/>
      <c r="I3" s="120"/>
    </row>
    <row r="4" spans="1:13" ht="19.5" customHeight="1" x14ac:dyDescent="0.25">
      <c r="A4" s="104" t="s">
        <v>154</v>
      </c>
      <c r="B4" s="104"/>
      <c r="C4" s="104"/>
      <c r="D4" s="104"/>
      <c r="E4" s="104"/>
      <c r="F4" s="104"/>
      <c r="G4" s="104"/>
      <c r="H4" s="104"/>
      <c r="I4" s="104"/>
    </row>
    <row r="5" spans="1:13" s="18" customFormat="1" ht="17.5" x14ac:dyDescent="0.25">
      <c r="A5" s="44"/>
      <c r="B5" s="44"/>
      <c r="C5" s="84"/>
      <c r="D5" s="85"/>
      <c r="E5" s="63"/>
      <c r="F5" s="45"/>
      <c r="G5" s="45"/>
      <c r="H5" s="45"/>
      <c r="I5" s="46" t="s">
        <v>68</v>
      </c>
    </row>
    <row r="6" spans="1:13" s="18" customFormat="1" ht="54" customHeight="1" x14ac:dyDescent="0.25">
      <c r="A6" s="105" t="s">
        <v>131</v>
      </c>
      <c r="B6" s="108" t="s">
        <v>63</v>
      </c>
      <c r="C6" s="113" t="s">
        <v>76</v>
      </c>
      <c r="D6" s="121" t="s">
        <v>46</v>
      </c>
      <c r="E6" s="122"/>
      <c r="F6" s="121" t="s">
        <v>47</v>
      </c>
      <c r="G6" s="122"/>
      <c r="H6" s="122"/>
      <c r="I6" s="123"/>
    </row>
    <row r="7" spans="1:13" s="20" customFormat="1" ht="85.5" customHeight="1" x14ac:dyDescent="0.25">
      <c r="A7" s="106"/>
      <c r="B7" s="109"/>
      <c r="C7" s="114"/>
      <c r="D7" s="117" t="s">
        <v>150</v>
      </c>
      <c r="E7" s="117" t="s">
        <v>151</v>
      </c>
      <c r="F7" s="111" t="s">
        <v>77</v>
      </c>
      <c r="G7" s="116"/>
      <c r="H7" s="111" t="s">
        <v>152</v>
      </c>
      <c r="I7" s="112"/>
    </row>
    <row r="8" spans="1:13" s="20" customFormat="1" ht="15.75" customHeight="1" x14ac:dyDescent="0.35">
      <c r="A8" s="107"/>
      <c r="B8" s="110"/>
      <c r="C8" s="115"/>
      <c r="D8" s="118"/>
      <c r="E8" s="118"/>
      <c r="F8" s="14" t="s">
        <v>48</v>
      </c>
      <c r="G8" s="15" t="s">
        <v>49</v>
      </c>
      <c r="H8" s="14" t="s">
        <v>48</v>
      </c>
      <c r="I8" s="15" t="s">
        <v>49</v>
      </c>
    </row>
    <row r="9" spans="1:13" s="20" customFormat="1" ht="19" customHeight="1" x14ac:dyDescent="0.25">
      <c r="A9" s="27" t="s">
        <v>50</v>
      </c>
      <c r="B9" s="47"/>
      <c r="C9" s="89">
        <v>604567.69999999995</v>
      </c>
      <c r="D9" s="77">
        <v>612761.76913999999</v>
      </c>
      <c r="E9" s="77">
        <v>511905.50518000004</v>
      </c>
      <c r="F9" s="83">
        <f t="shared" ref="F9:F40" si="0">D9-C9</f>
        <v>8194.069140000036</v>
      </c>
      <c r="G9" s="48">
        <f t="shared" ref="G9:G40" si="1">IF(C9=0,0,D9/C9*100)</f>
        <v>101.3553600597584</v>
      </c>
      <c r="H9" s="83">
        <f t="shared" ref="H9:H40" si="2">D9-E9</f>
        <v>100856.26395999995</v>
      </c>
      <c r="I9" s="48">
        <f t="shared" ref="I9:I40" si="3">IF(E9=0,0,D9/E9*100)</f>
        <v>119.70212528277774</v>
      </c>
      <c r="J9" s="42"/>
      <c r="K9" s="42"/>
      <c r="L9" s="42"/>
      <c r="M9" s="60"/>
    </row>
    <row r="10" spans="1:13" s="20" customFormat="1" ht="19.5" customHeight="1" x14ac:dyDescent="0.25">
      <c r="A10" s="27" t="s">
        <v>78</v>
      </c>
      <c r="B10" s="47"/>
      <c r="C10" s="89">
        <v>48.217000000000006</v>
      </c>
      <c r="D10" s="77">
        <v>38.311329999999998</v>
      </c>
      <c r="E10" s="77">
        <v>1103.1532800000002</v>
      </c>
      <c r="F10" s="83">
        <f t="shared" si="0"/>
        <v>-9.9056700000000077</v>
      </c>
      <c r="G10" s="48">
        <f t="shared" si="1"/>
        <v>79.456063214219043</v>
      </c>
      <c r="H10" s="83">
        <f t="shared" si="2"/>
        <v>-1064.8419500000002</v>
      </c>
      <c r="I10" s="48">
        <f t="shared" si="3"/>
        <v>3.4728927243909378</v>
      </c>
      <c r="J10" s="42"/>
      <c r="K10" s="42"/>
      <c r="L10" s="42"/>
      <c r="M10" s="60"/>
    </row>
    <row r="11" spans="1:13" s="20" customFormat="1" ht="18" customHeight="1" x14ac:dyDescent="0.25">
      <c r="A11" s="27" t="s">
        <v>79</v>
      </c>
      <c r="B11" s="39">
        <f>B10</f>
        <v>0</v>
      </c>
      <c r="C11" s="89">
        <v>50</v>
      </c>
      <c r="D11" s="77">
        <v>94.792959999999994</v>
      </c>
      <c r="E11" s="77">
        <v>1202.86384</v>
      </c>
      <c r="F11" s="83">
        <f t="shared" si="0"/>
        <v>44.792959999999994</v>
      </c>
      <c r="G11" s="48">
        <f t="shared" si="1"/>
        <v>189.58591999999999</v>
      </c>
      <c r="H11" s="83">
        <f t="shared" si="2"/>
        <v>-1108.07088</v>
      </c>
      <c r="I11" s="48">
        <f t="shared" si="3"/>
        <v>7.8806060044169248</v>
      </c>
      <c r="J11" s="42"/>
      <c r="K11" s="42"/>
      <c r="L11" s="42"/>
      <c r="M11" s="60"/>
    </row>
    <row r="12" spans="1:13" s="20" customFormat="1" ht="18" customHeight="1" x14ac:dyDescent="0.25">
      <c r="A12" s="27" t="s">
        <v>80</v>
      </c>
      <c r="B12" s="47"/>
      <c r="C12" s="89">
        <v>112.4</v>
      </c>
      <c r="D12" s="77">
        <v>133.86523</v>
      </c>
      <c r="E12" s="77">
        <v>1408.8263200000001</v>
      </c>
      <c r="F12" s="83">
        <f t="shared" si="0"/>
        <v>21.465229999999991</v>
      </c>
      <c r="G12" s="48">
        <f t="shared" si="1"/>
        <v>119.09717971530249</v>
      </c>
      <c r="H12" s="83">
        <f t="shared" si="2"/>
        <v>-1274.9610900000002</v>
      </c>
      <c r="I12" s="48">
        <f t="shared" si="3"/>
        <v>9.5018972956155441</v>
      </c>
      <c r="J12" s="42"/>
      <c r="K12" s="42"/>
      <c r="L12" s="42"/>
      <c r="M12" s="60"/>
    </row>
    <row r="13" spans="1:13" s="20" customFormat="1" ht="15.65" customHeight="1" x14ac:dyDescent="0.25">
      <c r="A13" s="28" t="s">
        <v>139</v>
      </c>
      <c r="B13" s="47"/>
      <c r="C13" s="96">
        <v>210.61700000000002</v>
      </c>
      <c r="D13" s="78">
        <v>266.96951999999999</v>
      </c>
      <c r="E13" s="78">
        <v>3714.8434400000006</v>
      </c>
      <c r="F13" s="79">
        <f t="shared" si="0"/>
        <v>56.35251999999997</v>
      </c>
      <c r="G13" s="61">
        <f t="shared" si="1"/>
        <v>126.7559218866473</v>
      </c>
      <c r="H13" s="79">
        <f t="shared" si="2"/>
        <v>-3447.8739200000005</v>
      </c>
      <c r="I13" s="61">
        <f t="shared" si="3"/>
        <v>7.1865618110678691</v>
      </c>
      <c r="J13" s="42"/>
      <c r="K13" s="42"/>
      <c r="L13" s="42"/>
      <c r="M13" s="60"/>
    </row>
    <row r="14" spans="1:13" s="20" customFormat="1" ht="17.25" customHeight="1" x14ac:dyDescent="0.25">
      <c r="A14" s="27" t="s">
        <v>81</v>
      </c>
      <c r="B14" s="47"/>
      <c r="C14" s="89">
        <v>7790.3</v>
      </c>
      <c r="D14" s="77">
        <v>8504.3466300000018</v>
      </c>
      <c r="E14" s="77">
        <v>7922.8232099999977</v>
      </c>
      <c r="F14" s="83">
        <f t="shared" si="0"/>
        <v>714.04663000000164</v>
      </c>
      <c r="G14" s="48">
        <f t="shared" si="1"/>
        <v>109.16584252211085</v>
      </c>
      <c r="H14" s="83">
        <f t="shared" si="2"/>
        <v>581.52342000000408</v>
      </c>
      <c r="I14" s="48">
        <f t="shared" si="3"/>
        <v>107.3398510175769</v>
      </c>
      <c r="J14" s="42"/>
      <c r="K14" s="42"/>
      <c r="L14" s="42"/>
      <c r="M14" s="60"/>
    </row>
    <row r="15" spans="1:13" s="20" customFormat="1" ht="15" customHeight="1" x14ac:dyDescent="0.25">
      <c r="A15" s="27" t="s">
        <v>82</v>
      </c>
      <c r="B15" s="47"/>
      <c r="C15" s="89">
        <v>32289.67</v>
      </c>
      <c r="D15" s="77">
        <v>35149.60729</v>
      </c>
      <c r="E15" s="77">
        <v>27146.032549999996</v>
      </c>
      <c r="F15" s="83">
        <f t="shared" si="0"/>
        <v>2859.9372900000017</v>
      </c>
      <c r="G15" s="48">
        <f t="shared" si="1"/>
        <v>108.85712765104134</v>
      </c>
      <c r="H15" s="83">
        <f t="shared" si="2"/>
        <v>8003.5747400000037</v>
      </c>
      <c r="I15" s="48">
        <f t="shared" si="3"/>
        <v>129.48340508049677</v>
      </c>
      <c r="J15" s="42"/>
      <c r="K15" s="42"/>
      <c r="L15" s="42"/>
      <c r="M15" s="60"/>
    </row>
    <row r="16" spans="1:13" s="20" customFormat="1" ht="15.75" customHeight="1" x14ac:dyDescent="0.25">
      <c r="A16" s="47" t="s">
        <v>83</v>
      </c>
      <c r="B16" s="47"/>
      <c r="C16" s="89">
        <v>14743.900000000001</v>
      </c>
      <c r="D16" s="77">
        <v>16277.849909999999</v>
      </c>
      <c r="E16" s="77">
        <v>13247.18614</v>
      </c>
      <c r="F16" s="83">
        <f t="shared" si="0"/>
        <v>1533.9499099999975</v>
      </c>
      <c r="G16" s="48">
        <f t="shared" si="1"/>
        <v>110.40396306269031</v>
      </c>
      <c r="H16" s="83">
        <f t="shared" si="2"/>
        <v>3030.6637699999992</v>
      </c>
      <c r="I16" s="48">
        <f t="shared" si="3"/>
        <v>122.87779259663969</v>
      </c>
      <c r="J16" s="42"/>
      <c r="K16" s="42"/>
      <c r="L16" s="42"/>
      <c r="M16" s="60"/>
    </row>
    <row r="17" spans="1:13" s="20" customFormat="1" ht="15.75" customHeight="1" x14ac:dyDescent="0.25">
      <c r="A17" s="47" t="s">
        <v>138</v>
      </c>
      <c r="B17" s="47"/>
      <c r="C17" s="89">
        <v>73442.600000000006</v>
      </c>
      <c r="D17" s="77">
        <v>73814.916059999989</v>
      </c>
      <c r="E17" s="77">
        <v>64514.441009999995</v>
      </c>
      <c r="F17" s="83">
        <f t="shared" si="0"/>
        <v>372.31605999998283</v>
      </c>
      <c r="G17" s="48">
        <f t="shared" si="1"/>
        <v>100.50694836511778</v>
      </c>
      <c r="H17" s="83">
        <f t="shared" si="2"/>
        <v>9300.4750499999936</v>
      </c>
      <c r="I17" s="48">
        <f t="shared" si="3"/>
        <v>114.41611351566759</v>
      </c>
      <c r="J17" s="42"/>
      <c r="K17" s="42"/>
      <c r="L17" s="42"/>
      <c r="M17" s="60"/>
    </row>
    <row r="18" spans="1:13" s="20" customFormat="1" ht="17.25" customHeight="1" x14ac:dyDescent="0.25">
      <c r="A18" s="47" t="s">
        <v>84</v>
      </c>
      <c r="B18" s="47"/>
      <c r="C18" s="89">
        <v>24698.699999999997</v>
      </c>
      <c r="D18" s="77">
        <v>26388.957629999997</v>
      </c>
      <c r="E18" s="77">
        <v>21299.422399999999</v>
      </c>
      <c r="F18" s="83">
        <f t="shared" si="0"/>
        <v>1690.2576300000001</v>
      </c>
      <c r="G18" s="48">
        <f t="shared" si="1"/>
        <v>106.84350848425221</v>
      </c>
      <c r="H18" s="83">
        <f t="shared" si="2"/>
        <v>5089.5352299999977</v>
      </c>
      <c r="I18" s="48">
        <f t="shared" si="3"/>
        <v>123.89517957069107</v>
      </c>
      <c r="J18" s="42"/>
      <c r="K18" s="42"/>
      <c r="L18" s="42"/>
      <c r="M18" s="60"/>
    </row>
    <row r="19" spans="1:13" s="49" customFormat="1" ht="16.5" customHeight="1" x14ac:dyDescent="0.25">
      <c r="A19" s="47" t="s">
        <v>85</v>
      </c>
      <c r="B19" s="47"/>
      <c r="C19" s="89">
        <v>30057.875</v>
      </c>
      <c r="D19" s="77">
        <v>31307.908240000004</v>
      </c>
      <c r="E19" s="77">
        <v>25475.16534</v>
      </c>
      <c r="F19" s="83">
        <f t="shared" si="0"/>
        <v>1250.0332400000043</v>
      </c>
      <c r="G19" s="48">
        <f t="shared" si="1"/>
        <v>104.1587545360409</v>
      </c>
      <c r="H19" s="83">
        <f t="shared" si="2"/>
        <v>5832.7429000000047</v>
      </c>
      <c r="I19" s="48">
        <f t="shared" si="3"/>
        <v>122.89579997677851</v>
      </c>
      <c r="J19" s="42"/>
      <c r="K19" s="42"/>
      <c r="L19" s="42"/>
      <c r="M19" s="60"/>
    </row>
    <row r="20" spans="1:13" ht="15.5" x14ac:dyDescent="0.25">
      <c r="A20" s="47" t="s">
        <v>86</v>
      </c>
      <c r="B20" s="47"/>
      <c r="C20" s="89">
        <v>26527.9</v>
      </c>
      <c r="D20" s="77">
        <v>27720.368910000001</v>
      </c>
      <c r="E20" s="77">
        <v>24331.419479999997</v>
      </c>
      <c r="F20" s="83">
        <f t="shared" si="0"/>
        <v>1192.4689099999996</v>
      </c>
      <c r="G20" s="48">
        <f t="shared" si="1"/>
        <v>104.49515004957044</v>
      </c>
      <c r="H20" s="83">
        <f t="shared" si="2"/>
        <v>3388.9494300000042</v>
      </c>
      <c r="I20" s="48">
        <f t="shared" si="3"/>
        <v>113.92828491895288</v>
      </c>
      <c r="J20" s="42"/>
      <c r="K20" s="42"/>
      <c r="L20" s="42"/>
      <c r="M20" s="60"/>
    </row>
    <row r="21" spans="1:13" ht="15.5" x14ac:dyDescent="0.25">
      <c r="A21" s="47" t="s">
        <v>87</v>
      </c>
      <c r="B21" s="50"/>
      <c r="C21" s="89">
        <v>8490</v>
      </c>
      <c r="D21" s="77">
        <v>9978.16489</v>
      </c>
      <c r="E21" s="77">
        <v>8059.44733</v>
      </c>
      <c r="F21" s="83">
        <f t="shared" si="0"/>
        <v>1488.16489</v>
      </c>
      <c r="G21" s="48">
        <f t="shared" si="1"/>
        <v>117.52844393404006</v>
      </c>
      <c r="H21" s="83">
        <f t="shared" si="2"/>
        <v>1918.71756</v>
      </c>
      <c r="I21" s="48">
        <f t="shared" si="3"/>
        <v>123.80706122190144</v>
      </c>
      <c r="J21" s="42"/>
      <c r="K21" s="42"/>
      <c r="L21" s="42"/>
      <c r="M21" s="60"/>
    </row>
    <row r="22" spans="1:13" ht="15.5" x14ac:dyDescent="0.25">
      <c r="A22" s="47" t="s">
        <v>88</v>
      </c>
      <c r="B22" s="51"/>
      <c r="C22" s="89">
        <v>134781.97999999998</v>
      </c>
      <c r="D22" s="77">
        <v>128576.01604</v>
      </c>
      <c r="E22" s="77">
        <v>100345.26193000001</v>
      </c>
      <c r="F22" s="83">
        <f t="shared" si="0"/>
        <v>-6205.9639599999791</v>
      </c>
      <c r="G22" s="48">
        <f t="shared" si="1"/>
        <v>95.395553648937366</v>
      </c>
      <c r="H22" s="83">
        <f t="shared" si="2"/>
        <v>28230.754109999994</v>
      </c>
      <c r="I22" s="48">
        <f t="shared" si="3"/>
        <v>128.13361943256825</v>
      </c>
      <c r="J22" s="42"/>
      <c r="K22" s="42"/>
      <c r="L22" s="42"/>
      <c r="M22" s="60"/>
    </row>
    <row r="23" spans="1:13" ht="15.5" x14ac:dyDescent="0.25">
      <c r="A23" s="47" t="s">
        <v>89</v>
      </c>
      <c r="B23" s="39">
        <f>SUM(B12:B22)</f>
        <v>0</v>
      </c>
      <c r="C23" s="89">
        <v>11190.15</v>
      </c>
      <c r="D23" s="77">
        <v>11330.546699999999</v>
      </c>
      <c r="E23" s="77">
        <v>9444.11319</v>
      </c>
      <c r="F23" s="83">
        <f t="shared" si="0"/>
        <v>140.39669999999933</v>
      </c>
      <c r="G23" s="48">
        <f t="shared" si="1"/>
        <v>101.25464538008873</v>
      </c>
      <c r="H23" s="83">
        <f t="shared" si="2"/>
        <v>1886.4335099999989</v>
      </c>
      <c r="I23" s="48">
        <f t="shared" si="3"/>
        <v>119.97470246330242</v>
      </c>
      <c r="J23" s="42"/>
      <c r="K23" s="42"/>
      <c r="L23" s="42"/>
      <c r="M23" s="60"/>
    </row>
    <row r="24" spans="1:13" ht="15.5" x14ac:dyDescent="0.25">
      <c r="A24" s="47" t="s">
        <v>90</v>
      </c>
      <c r="B24" s="51"/>
      <c r="C24" s="89">
        <v>22345.539000000001</v>
      </c>
      <c r="D24" s="77">
        <v>23980.635869999998</v>
      </c>
      <c r="E24" s="77">
        <v>20658.023370000003</v>
      </c>
      <c r="F24" s="83">
        <f t="shared" si="0"/>
        <v>1635.0968699999976</v>
      </c>
      <c r="G24" s="48">
        <f t="shared" si="1"/>
        <v>107.31733018389038</v>
      </c>
      <c r="H24" s="83">
        <f t="shared" si="2"/>
        <v>3322.6124999999956</v>
      </c>
      <c r="I24" s="48">
        <f t="shared" si="3"/>
        <v>116.08388392485392</v>
      </c>
      <c r="J24" s="42"/>
      <c r="K24" s="42"/>
      <c r="L24" s="42"/>
      <c r="M24" s="60"/>
    </row>
    <row r="25" spans="1:13" ht="15.5" x14ac:dyDescent="0.25">
      <c r="A25" s="47" t="s">
        <v>91</v>
      </c>
      <c r="B25" s="51"/>
      <c r="C25" s="89">
        <v>65724.546000000002</v>
      </c>
      <c r="D25" s="77">
        <v>67882.052989999996</v>
      </c>
      <c r="E25" s="77">
        <v>56285.767619999999</v>
      </c>
      <c r="F25" s="83">
        <f t="shared" si="0"/>
        <v>2157.5069899999944</v>
      </c>
      <c r="G25" s="48">
        <f t="shared" si="1"/>
        <v>103.28265027498249</v>
      </c>
      <c r="H25" s="83">
        <f t="shared" si="2"/>
        <v>11596.285369999998</v>
      </c>
      <c r="I25" s="48">
        <f t="shared" si="3"/>
        <v>120.60251793719785</v>
      </c>
      <c r="J25" s="42"/>
      <c r="K25" s="42"/>
      <c r="L25" s="42"/>
      <c r="M25" s="60"/>
    </row>
    <row r="26" spans="1:13" ht="15.5" x14ac:dyDescent="0.25">
      <c r="A26" s="47" t="s">
        <v>92</v>
      </c>
      <c r="B26" s="51"/>
      <c r="C26" s="89">
        <v>112136.00000000001</v>
      </c>
      <c r="D26" s="77">
        <v>114502.18191</v>
      </c>
      <c r="E26" s="77">
        <v>100760.80274999999</v>
      </c>
      <c r="F26" s="83">
        <f t="shared" si="0"/>
        <v>2366.1819099999848</v>
      </c>
      <c r="G26" s="48">
        <f t="shared" si="1"/>
        <v>102.11010015516871</v>
      </c>
      <c r="H26" s="83">
        <f t="shared" si="2"/>
        <v>13741.379160000011</v>
      </c>
      <c r="I26" s="48">
        <f t="shared" si="3"/>
        <v>113.63762374352461</v>
      </c>
      <c r="J26" s="42"/>
      <c r="K26" s="42"/>
      <c r="L26" s="42"/>
      <c r="M26" s="60"/>
    </row>
    <row r="27" spans="1:13" ht="15.5" x14ac:dyDescent="0.25">
      <c r="A27" s="47" t="s">
        <v>93</v>
      </c>
      <c r="B27" s="51"/>
      <c r="C27" s="89">
        <v>15248.8</v>
      </c>
      <c r="D27" s="77">
        <v>15653.19404</v>
      </c>
      <c r="E27" s="77">
        <v>13410.68902</v>
      </c>
      <c r="F27" s="83">
        <f t="shared" si="0"/>
        <v>404.39404000000104</v>
      </c>
      <c r="G27" s="48">
        <f t="shared" si="1"/>
        <v>102.65197287655423</v>
      </c>
      <c r="H27" s="83">
        <f t="shared" si="2"/>
        <v>2242.5050200000005</v>
      </c>
      <c r="I27" s="48">
        <f t="shared" si="3"/>
        <v>116.72177333062936</v>
      </c>
      <c r="J27" s="42"/>
      <c r="K27" s="42"/>
      <c r="L27" s="42"/>
      <c r="M27" s="60"/>
    </row>
    <row r="28" spans="1:13" ht="15.5" x14ac:dyDescent="0.25">
      <c r="A28" s="47" t="s">
        <v>94</v>
      </c>
      <c r="B28" s="51"/>
      <c r="C28" s="89">
        <v>16697.200000000004</v>
      </c>
      <c r="D28" s="77">
        <v>16290.42858</v>
      </c>
      <c r="E28" s="77">
        <v>17108.20206</v>
      </c>
      <c r="F28" s="83">
        <f t="shared" si="0"/>
        <v>-406.77142000000458</v>
      </c>
      <c r="G28" s="48">
        <f t="shared" si="1"/>
        <v>97.563834535131605</v>
      </c>
      <c r="H28" s="83">
        <f t="shared" si="2"/>
        <v>-817.77347999999984</v>
      </c>
      <c r="I28" s="48">
        <f t="shared" si="3"/>
        <v>95.219991690932844</v>
      </c>
      <c r="J28" s="42"/>
      <c r="K28" s="42"/>
      <c r="L28" s="42"/>
      <c r="M28" s="60"/>
    </row>
    <row r="29" spans="1:13" ht="15.5" x14ac:dyDescent="0.25">
      <c r="A29" s="47" t="s">
        <v>95</v>
      </c>
      <c r="B29" s="51"/>
      <c r="C29" s="89">
        <v>19588.3</v>
      </c>
      <c r="D29" s="77">
        <v>20138.328310000001</v>
      </c>
      <c r="E29" s="77">
        <v>16346.395560000001</v>
      </c>
      <c r="F29" s="83">
        <f t="shared" si="0"/>
        <v>550.02831000000151</v>
      </c>
      <c r="G29" s="48">
        <f t="shared" si="1"/>
        <v>102.80794305784575</v>
      </c>
      <c r="H29" s="83">
        <f t="shared" si="2"/>
        <v>3791.9327499999999</v>
      </c>
      <c r="I29" s="48">
        <f t="shared" si="3"/>
        <v>123.19736321124483</v>
      </c>
      <c r="J29" s="42"/>
      <c r="K29" s="42"/>
      <c r="L29" s="42"/>
      <c r="M29" s="60"/>
    </row>
    <row r="30" spans="1:13" ht="15.5" x14ac:dyDescent="0.25">
      <c r="A30" s="47" t="s">
        <v>96</v>
      </c>
      <c r="B30" s="51"/>
      <c r="C30" s="89">
        <v>8574.5</v>
      </c>
      <c r="D30" s="77">
        <v>10120.026599999999</v>
      </c>
      <c r="E30" s="77">
        <v>7382.5678799999996</v>
      </c>
      <c r="F30" s="83">
        <f t="shared" si="0"/>
        <v>1545.5265999999992</v>
      </c>
      <c r="G30" s="48">
        <f t="shared" si="1"/>
        <v>118.02468482127237</v>
      </c>
      <c r="H30" s="83">
        <f t="shared" si="2"/>
        <v>2737.4587199999996</v>
      </c>
      <c r="I30" s="48">
        <f t="shared" si="3"/>
        <v>137.08003454212735</v>
      </c>
      <c r="J30" s="42"/>
      <c r="K30" s="42"/>
      <c r="L30" s="42"/>
      <c r="M30" s="60"/>
    </row>
    <row r="31" spans="1:13" ht="15.5" x14ac:dyDescent="0.25">
      <c r="A31" s="47" t="s">
        <v>97</v>
      </c>
      <c r="B31" s="51"/>
      <c r="C31" s="89">
        <v>16677.804999999997</v>
      </c>
      <c r="D31" s="77">
        <v>16995.763759999998</v>
      </c>
      <c r="E31" s="77">
        <v>12142.005059999996</v>
      </c>
      <c r="F31" s="83">
        <f t="shared" si="0"/>
        <v>317.95876000000135</v>
      </c>
      <c r="G31" s="48">
        <f t="shared" si="1"/>
        <v>101.90647846044489</v>
      </c>
      <c r="H31" s="83">
        <f t="shared" si="2"/>
        <v>4853.7587000000021</v>
      </c>
      <c r="I31" s="48">
        <f t="shared" si="3"/>
        <v>139.97493557295556</v>
      </c>
      <c r="J31" s="42"/>
      <c r="K31" s="42"/>
      <c r="L31" s="42"/>
      <c r="M31" s="60"/>
    </row>
    <row r="32" spans="1:13" ht="15.5" x14ac:dyDescent="0.25">
      <c r="A32" s="47" t="s">
        <v>98</v>
      </c>
      <c r="B32" s="51"/>
      <c r="C32" s="89">
        <v>21554.899999999998</v>
      </c>
      <c r="D32" s="77">
        <v>22178.262330000001</v>
      </c>
      <c r="E32" s="77">
        <v>19227.27304</v>
      </c>
      <c r="F32" s="83">
        <f t="shared" si="0"/>
        <v>623.36233000000357</v>
      </c>
      <c r="G32" s="48">
        <f t="shared" si="1"/>
        <v>102.8919750497567</v>
      </c>
      <c r="H32" s="83">
        <f t="shared" si="2"/>
        <v>2950.9892900000013</v>
      </c>
      <c r="I32" s="48">
        <f t="shared" si="3"/>
        <v>115.34793459197685</v>
      </c>
      <c r="J32" s="42"/>
      <c r="K32" s="42"/>
      <c r="L32" s="42"/>
      <c r="M32" s="60"/>
    </row>
    <row r="33" spans="1:13" ht="15.5" x14ac:dyDescent="0.25">
      <c r="A33" s="47" t="s">
        <v>99</v>
      </c>
      <c r="B33" s="52"/>
      <c r="C33" s="89">
        <v>66177</v>
      </c>
      <c r="D33" s="77">
        <v>66791.82710000001</v>
      </c>
      <c r="E33" s="77">
        <v>51809.933270000009</v>
      </c>
      <c r="F33" s="83">
        <f t="shared" si="0"/>
        <v>614.82710000000952</v>
      </c>
      <c r="G33" s="48">
        <f t="shared" si="1"/>
        <v>100.92906462970519</v>
      </c>
      <c r="H33" s="83">
        <f t="shared" si="2"/>
        <v>14981.893830000001</v>
      </c>
      <c r="I33" s="48">
        <f t="shared" si="3"/>
        <v>128.91702977481947</v>
      </c>
      <c r="J33" s="42"/>
      <c r="K33" s="42"/>
      <c r="L33" s="42"/>
      <c r="M33" s="60"/>
    </row>
    <row r="34" spans="1:13" ht="15.5" x14ac:dyDescent="0.25">
      <c r="A34" s="47" t="s">
        <v>100</v>
      </c>
      <c r="B34" s="51"/>
      <c r="C34" s="89">
        <v>75869.167000000016</v>
      </c>
      <c r="D34" s="77">
        <v>76444.523630000011</v>
      </c>
      <c r="E34" s="77">
        <v>66267.753670000006</v>
      </c>
      <c r="F34" s="83">
        <f t="shared" si="0"/>
        <v>575.35662999999477</v>
      </c>
      <c r="G34" s="48">
        <f t="shared" si="1"/>
        <v>100.75835369327304</v>
      </c>
      <c r="H34" s="83">
        <f t="shared" si="2"/>
        <v>10176.769960000005</v>
      </c>
      <c r="I34" s="48">
        <f t="shared" si="3"/>
        <v>115.35704682352485</v>
      </c>
      <c r="J34" s="42"/>
      <c r="K34" s="42"/>
      <c r="L34" s="42"/>
      <c r="M34" s="60"/>
    </row>
    <row r="35" spans="1:13" ht="15.5" x14ac:dyDescent="0.25">
      <c r="A35" s="47" t="s">
        <v>136</v>
      </c>
      <c r="B35" s="47"/>
      <c r="C35" s="89">
        <v>40922.229999999996</v>
      </c>
      <c r="D35" s="77">
        <v>49363.417879999994</v>
      </c>
      <c r="E35" s="77">
        <v>39145.48146000001</v>
      </c>
      <c r="F35" s="83">
        <f t="shared" si="0"/>
        <v>8441.1878799999977</v>
      </c>
      <c r="G35" s="48">
        <f t="shared" si="1"/>
        <v>120.62738975857377</v>
      </c>
      <c r="H35" s="83">
        <f t="shared" si="2"/>
        <v>10217.936419999984</v>
      </c>
      <c r="I35" s="48">
        <f t="shared" si="3"/>
        <v>126.10246710195905</v>
      </c>
      <c r="J35" s="42"/>
      <c r="K35" s="42"/>
      <c r="L35" s="42"/>
      <c r="M35" s="60"/>
    </row>
    <row r="36" spans="1:13" ht="15.5" x14ac:dyDescent="0.25">
      <c r="A36" s="47" t="s">
        <v>101</v>
      </c>
      <c r="B36" s="51"/>
      <c r="C36" s="89">
        <v>28847.422999999999</v>
      </c>
      <c r="D36" s="77">
        <v>43117.636630000001</v>
      </c>
      <c r="E36" s="77">
        <v>14739.579669999999</v>
      </c>
      <c r="F36" s="83">
        <f t="shared" si="0"/>
        <v>14270.213630000002</v>
      </c>
      <c r="G36" s="48">
        <f t="shared" si="1"/>
        <v>149.46789746175941</v>
      </c>
      <c r="H36" s="83">
        <f t="shared" si="2"/>
        <v>28378.056960000002</v>
      </c>
      <c r="I36" s="48">
        <f t="shared" si="3"/>
        <v>292.52962157230911</v>
      </c>
      <c r="J36" s="42"/>
      <c r="K36" s="42"/>
      <c r="L36" s="42"/>
      <c r="M36" s="60"/>
    </row>
    <row r="37" spans="1:13" ht="15.5" x14ac:dyDescent="0.25">
      <c r="A37" s="47" t="s">
        <v>102</v>
      </c>
      <c r="B37" s="51"/>
      <c r="C37" s="89">
        <v>25095.47</v>
      </c>
      <c r="D37" s="77">
        <v>27611.772000000004</v>
      </c>
      <c r="E37" s="77">
        <v>17272.832620000005</v>
      </c>
      <c r="F37" s="83">
        <f t="shared" si="0"/>
        <v>2516.3020000000033</v>
      </c>
      <c r="G37" s="48">
        <f t="shared" si="1"/>
        <v>110.02691720856394</v>
      </c>
      <c r="H37" s="83">
        <f t="shared" si="2"/>
        <v>10338.93938</v>
      </c>
      <c r="I37" s="48">
        <f t="shared" si="3"/>
        <v>159.85665239428457</v>
      </c>
      <c r="J37" s="42"/>
      <c r="K37" s="42"/>
      <c r="L37" s="42"/>
      <c r="M37" s="60"/>
    </row>
    <row r="38" spans="1:13" ht="15.5" x14ac:dyDescent="0.25">
      <c r="A38" s="47" t="s">
        <v>103</v>
      </c>
      <c r="B38" s="51"/>
      <c r="C38" s="89">
        <v>10082</v>
      </c>
      <c r="D38" s="77">
        <v>9949.9291699999994</v>
      </c>
      <c r="E38" s="77">
        <v>9336.6534599999995</v>
      </c>
      <c r="F38" s="83">
        <f t="shared" si="0"/>
        <v>-132.07083000000057</v>
      </c>
      <c r="G38" s="48">
        <f t="shared" si="1"/>
        <v>98.690033425907558</v>
      </c>
      <c r="H38" s="83">
        <f t="shared" si="2"/>
        <v>613.27570999999989</v>
      </c>
      <c r="I38" s="48">
        <f t="shared" si="3"/>
        <v>106.56847458918112</v>
      </c>
      <c r="J38" s="42"/>
      <c r="K38" s="42"/>
      <c r="L38" s="42"/>
      <c r="M38" s="60"/>
    </row>
    <row r="39" spans="1:13" ht="15.5" x14ac:dyDescent="0.25">
      <c r="A39" s="47" t="s">
        <v>104</v>
      </c>
      <c r="B39" s="52"/>
      <c r="C39" s="89">
        <v>84431.999999999985</v>
      </c>
      <c r="D39" s="77">
        <v>94195.578249999991</v>
      </c>
      <c r="E39" s="77">
        <v>80221.044139999998</v>
      </c>
      <c r="F39" s="83">
        <f t="shared" si="0"/>
        <v>9763.5782500000059</v>
      </c>
      <c r="G39" s="48">
        <f t="shared" si="1"/>
        <v>111.56383628245217</v>
      </c>
      <c r="H39" s="83">
        <f t="shared" si="2"/>
        <v>13974.534109999993</v>
      </c>
      <c r="I39" s="48">
        <f t="shared" si="3"/>
        <v>117.4200351788141</v>
      </c>
      <c r="J39" s="42"/>
      <c r="K39" s="42"/>
      <c r="L39" s="42"/>
      <c r="M39" s="60"/>
    </row>
    <row r="40" spans="1:13" ht="15.5" x14ac:dyDescent="0.25">
      <c r="A40" s="47" t="s">
        <v>105</v>
      </c>
      <c r="B40" s="51"/>
      <c r="C40" s="89">
        <v>37484</v>
      </c>
      <c r="D40" s="77">
        <v>37865.685080000003</v>
      </c>
      <c r="E40" s="77">
        <v>32013.454309999997</v>
      </c>
      <c r="F40" s="83">
        <f t="shared" si="0"/>
        <v>381.68508000000293</v>
      </c>
      <c r="G40" s="48">
        <f t="shared" si="1"/>
        <v>101.01826133817096</v>
      </c>
      <c r="H40" s="83">
        <f t="shared" si="2"/>
        <v>5852.2307700000056</v>
      </c>
      <c r="I40" s="48">
        <f t="shared" si="3"/>
        <v>118.28053515665742</v>
      </c>
      <c r="J40" s="42"/>
      <c r="K40" s="42"/>
      <c r="L40" s="42"/>
      <c r="M40" s="60"/>
    </row>
    <row r="41" spans="1:13" ht="15.5" x14ac:dyDescent="0.25">
      <c r="A41" s="47" t="s">
        <v>106</v>
      </c>
      <c r="B41" s="51"/>
      <c r="C41" s="89">
        <v>32457.800000000003</v>
      </c>
      <c r="D41" s="77">
        <v>33080.906259999996</v>
      </c>
      <c r="E41" s="77">
        <v>31289.057970000002</v>
      </c>
      <c r="F41" s="83">
        <f t="shared" ref="F41:F67" si="4">D41-C41</f>
        <v>623.1062599999932</v>
      </c>
      <c r="G41" s="48">
        <f t="shared" ref="G41:G67" si="5">IF(C41=0,0,D41/C41*100)</f>
        <v>101.91974274288458</v>
      </c>
      <c r="H41" s="83">
        <f t="shared" ref="H41:H67" si="6">D41-E41</f>
        <v>1791.8482899999944</v>
      </c>
      <c r="I41" s="48">
        <f t="shared" ref="I41:I67" si="7">IF(E41=0,0,D41/E41*100)</f>
        <v>105.72675691201066</v>
      </c>
      <c r="J41" s="42"/>
      <c r="K41" s="42"/>
      <c r="L41" s="42"/>
      <c r="M41" s="60"/>
    </row>
    <row r="42" spans="1:13" ht="15.5" x14ac:dyDescent="0.25">
      <c r="A42" s="47" t="s">
        <v>107</v>
      </c>
      <c r="B42" s="51"/>
      <c r="C42" s="89">
        <v>21700.265999999996</v>
      </c>
      <c r="D42" s="77">
        <v>21967.669900000001</v>
      </c>
      <c r="E42" s="77">
        <v>18814.884109999999</v>
      </c>
      <c r="F42" s="83">
        <f t="shared" si="4"/>
        <v>267.4039000000048</v>
      </c>
      <c r="G42" s="48">
        <f t="shared" si="5"/>
        <v>101.23226093173238</v>
      </c>
      <c r="H42" s="83">
        <f t="shared" si="6"/>
        <v>3152.7857900000017</v>
      </c>
      <c r="I42" s="48">
        <f t="shared" si="7"/>
        <v>116.75687063267274</v>
      </c>
      <c r="J42" s="42"/>
      <c r="K42" s="42"/>
      <c r="L42" s="42"/>
      <c r="M42" s="60"/>
    </row>
    <row r="43" spans="1:13" ht="15.5" x14ac:dyDescent="0.25">
      <c r="A43" s="47" t="s">
        <v>108</v>
      </c>
      <c r="B43" s="51"/>
      <c r="C43" s="89">
        <v>10348.200000000001</v>
      </c>
      <c r="D43" s="77">
        <v>11890.494589999997</v>
      </c>
      <c r="E43" s="77">
        <v>9670.4941400000007</v>
      </c>
      <c r="F43" s="83">
        <f t="shared" si="4"/>
        <v>1542.2945899999959</v>
      </c>
      <c r="G43" s="48">
        <f t="shared" si="5"/>
        <v>114.90398900291834</v>
      </c>
      <c r="H43" s="83">
        <f t="shared" si="6"/>
        <v>2220.0004499999959</v>
      </c>
      <c r="I43" s="48">
        <f t="shared" si="7"/>
        <v>122.95643240005103</v>
      </c>
      <c r="J43" s="42"/>
      <c r="K43" s="42"/>
      <c r="L43" s="42"/>
      <c r="M43" s="60"/>
    </row>
    <row r="44" spans="1:13" ht="15.5" x14ac:dyDescent="0.25">
      <c r="A44" s="47" t="s">
        <v>109</v>
      </c>
      <c r="B44" s="51"/>
      <c r="C44" s="89">
        <v>76952.800000000003</v>
      </c>
      <c r="D44" s="77">
        <v>77357.068830000004</v>
      </c>
      <c r="E44" s="77">
        <v>68595.770599999989</v>
      </c>
      <c r="F44" s="83">
        <f t="shared" si="4"/>
        <v>404.26883000000089</v>
      </c>
      <c r="G44" s="48">
        <f t="shared" si="5"/>
        <v>100.52534648511815</v>
      </c>
      <c r="H44" s="83">
        <f t="shared" si="6"/>
        <v>8761.2982300000149</v>
      </c>
      <c r="I44" s="48">
        <f t="shared" si="7"/>
        <v>112.77235921889333</v>
      </c>
      <c r="J44" s="42"/>
      <c r="K44" s="42"/>
      <c r="L44" s="42"/>
      <c r="M44" s="60"/>
    </row>
    <row r="45" spans="1:13" ht="15.5" x14ac:dyDescent="0.25">
      <c r="A45" s="47" t="s">
        <v>110</v>
      </c>
      <c r="B45" s="51"/>
      <c r="C45" s="89">
        <v>22133.823999999997</v>
      </c>
      <c r="D45" s="77">
        <v>27224.073509999998</v>
      </c>
      <c r="E45" s="77">
        <v>21387.574490000003</v>
      </c>
      <c r="F45" s="83">
        <f t="shared" si="4"/>
        <v>5090.2495100000015</v>
      </c>
      <c r="G45" s="48">
        <f t="shared" si="5"/>
        <v>122.99760542959048</v>
      </c>
      <c r="H45" s="83">
        <f t="shared" si="6"/>
        <v>5836.4990199999957</v>
      </c>
      <c r="I45" s="48">
        <f t="shared" si="7"/>
        <v>127.28920487327311</v>
      </c>
      <c r="J45" s="42"/>
      <c r="K45" s="42"/>
      <c r="L45" s="42"/>
      <c r="M45" s="60"/>
    </row>
    <row r="46" spans="1:13" ht="15.5" x14ac:dyDescent="0.25">
      <c r="A46" s="47" t="s">
        <v>153</v>
      </c>
      <c r="B46" s="51"/>
      <c r="C46" s="89">
        <v>66938.374999999985</v>
      </c>
      <c r="D46" s="77">
        <v>62993.526239999999</v>
      </c>
      <c r="E46" s="77">
        <v>59336.414379999987</v>
      </c>
      <c r="F46" s="83">
        <f t="shared" si="4"/>
        <v>-3944.8487599999862</v>
      </c>
      <c r="G46" s="48">
        <f t="shared" si="5"/>
        <v>94.106745555146816</v>
      </c>
      <c r="H46" s="83">
        <f t="shared" si="6"/>
        <v>3657.1118600000118</v>
      </c>
      <c r="I46" s="48">
        <f t="shared" si="7"/>
        <v>106.16335162515766</v>
      </c>
      <c r="J46" s="42"/>
      <c r="K46" s="42"/>
      <c r="L46" s="42"/>
      <c r="M46" s="60"/>
    </row>
    <row r="47" spans="1:13" ht="16" customHeight="1" x14ac:dyDescent="0.25">
      <c r="A47" s="47" t="s">
        <v>111</v>
      </c>
      <c r="B47" s="51"/>
      <c r="C47" s="89">
        <v>20402.3</v>
      </c>
      <c r="D47" s="77">
        <v>26093.843969999998</v>
      </c>
      <c r="E47" s="77">
        <v>21992.327679999995</v>
      </c>
      <c r="F47" s="83">
        <f t="shared" si="4"/>
        <v>5691.5439699999988</v>
      </c>
      <c r="G47" s="48">
        <f t="shared" si="5"/>
        <v>127.89658014047436</v>
      </c>
      <c r="H47" s="83">
        <f t="shared" si="6"/>
        <v>4101.5162900000032</v>
      </c>
      <c r="I47" s="48">
        <f t="shared" si="7"/>
        <v>118.64975981478285</v>
      </c>
      <c r="J47" s="42"/>
      <c r="K47" s="42"/>
      <c r="L47" s="42"/>
      <c r="M47" s="60"/>
    </row>
    <row r="48" spans="1:13" ht="15.5" x14ac:dyDescent="0.25">
      <c r="A48" s="47" t="s">
        <v>112</v>
      </c>
      <c r="B48" s="51"/>
      <c r="C48" s="89">
        <v>6622.456000000001</v>
      </c>
      <c r="D48" s="77">
        <v>7387.9132399999999</v>
      </c>
      <c r="E48" s="77">
        <v>7284.7763299999988</v>
      </c>
      <c r="F48" s="83">
        <f t="shared" si="4"/>
        <v>765.45723999999882</v>
      </c>
      <c r="G48" s="48">
        <f t="shared" si="5"/>
        <v>111.55851001501556</v>
      </c>
      <c r="H48" s="83">
        <f t="shared" si="6"/>
        <v>103.13691000000108</v>
      </c>
      <c r="I48" s="48">
        <f t="shared" si="7"/>
        <v>101.41578691407813</v>
      </c>
      <c r="J48" s="42"/>
      <c r="K48" s="42"/>
      <c r="L48" s="42"/>
      <c r="M48" s="60"/>
    </row>
    <row r="49" spans="1:13" ht="15.5" x14ac:dyDescent="0.25">
      <c r="A49" s="47" t="s">
        <v>113</v>
      </c>
      <c r="B49" s="52"/>
      <c r="C49" s="89">
        <v>9734.9999999999982</v>
      </c>
      <c r="D49" s="77">
        <v>10432.594870000003</v>
      </c>
      <c r="E49" s="77">
        <v>8883.491640000002</v>
      </c>
      <c r="F49" s="83">
        <f t="shared" si="4"/>
        <v>697.59487000000445</v>
      </c>
      <c r="G49" s="48">
        <f t="shared" si="5"/>
        <v>107.16584355418597</v>
      </c>
      <c r="H49" s="83">
        <f t="shared" si="6"/>
        <v>1549.1032300000006</v>
      </c>
      <c r="I49" s="48">
        <f t="shared" si="7"/>
        <v>117.43799952515069</v>
      </c>
      <c r="J49" s="42"/>
      <c r="K49" s="42"/>
      <c r="L49" s="42"/>
      <c r="M49" s="60"/>
    </row>
    <row r="50" spans="1:13" ht="15.5" x14ac:dyDescent="0.25">
      <c r="A50" s="47" t="s">
        <v>114</v>
      </c>
      <c r="B50" s="51"/>
      <c r="C50" s="89">
        <v>16328.9</v>
      </c>
      <c r="D50" s="77">
        <v>16427.278909999997</v>
      </c>
      <c r="E50" s="77">
        <v>12209.187420000002</v>
      </c>
      <c r="F50" s="83">
        <f t="shared" si="4"/>
        <v>98.378909999997632</v>
      </c>
      <c r="G50" s="48">
        <f t="shared" si="5"/>
        <v>100.60248338834825</v>
      </c>
      <c r="H50" s="83">
        <f t="shared" si="6"/>
        <v>4218.0914899999952</v>
      </c>
      <c r="I50" s="48">
        <f t="shared" si="7"/>
        <v>134.54850306491565</v>
      </c>
      <c r="J50" s="42"/>
      <c r="K50" s="42"/>
      <c r="L50" s="42"/>
      <c r="M50" s="60"/>
    </row>
    <row r="51" spans="1:13" ht="15.5" x14ac:dyDescent="0.25">
      <c r="A51" s="47" t="s">
        <v>115</v>
      </c>
      <c r="B51" s="51"/>
      <c r="C51" s="89">
        <v>9844.3000000000011</v>
      </c>
      <c r="D51" s="77">
        <v>10433.985069999999</v>
      </c>
      <c r="E51" s="77">
        <v>8942.8198799999991</v>
      </c>
      <c r="F51" s="83">
        <f t="shared" si="4"/>
        <v>589.68506999999772</v>
      </c>
      <c r="G51" s="48">
        <f t="shared" si="5"/>
        <v>105.99011681886978</v>
      </c>
      <c r="H51" s="83">
        <f t="shared" si="6"/>
        <v>1491.1651899999997</v>
      </c>
      <c r="I51" s="48">
        <f t="shared" si="7"/>
        <v>116.67444061279694</v>
      </c>
      <c r="J51" s="42"/>
      <c r="K51" s="42"/>
      <c r="L51" s="42"/>
      <c r="M51" s="60"/>
    </row>
    <row r="52" spans="1:13" ht="15.5" x14ac:dyDescent="0.25">
      <c r="A52" s="47" t="s">
        <v>116</v>
      </c>
      <c r="B52" s="51"/>
      <c r="C52" s="89">
        <v>53261.2</v>
      </c>
      <c r="D52" s="77">
        <v>55245.372660000008</v>
      </c>
      <c r="E52" s="77">
        <v>47578.28443</v>
      </c>
      <c r="F52" s="83">
        <f t="shared" si="4"/>
        <v>1984.1726600000111</v>
      </c>
      <c r="G52" s="48">
        <f t="shared" si="5"/>
        <v>103.72536228999725</v>
      </c>
      <c r="H52" s="83">
        <f t="shared" si="6"/>
        <v>7667.0882300000085</v>
      </c>
      <c r="I52" s="48">
        <f t="shared" si="7"/>
        <v>116.1146798835933</v>
      </c>
      <c r="J52" s="42"/>
      <c r="K52" s="42"/>
      <c r="L52" s="42"/>
      <c r="M52" s="60"/>
    </row>
    <row r="53" spans="1:13" ht="15.5" x14ac:dyDescent="0.25">
      <c r="A53" s="47" t="s">
        <v>117</v>
      </c>
      <c r="B53" s="51"/>
      <c r="C53" s="89">
        <v>15112.900000000001</v>
      </c>
      <c r="D53" s="77">
        <v>17200.599350000004</v>
      </c>
      <c r="E53" s="77">
        <v>12858.2444</v>
      </c>
      <c r="F53" s="83">
        <f t="shared" si="4"/>
        <v>2087.6993500000026</v>
      </c>
      <c r="G53" s="48">
        <f t="shared" si="5"/>
        <v>113.81402212679237</v>
      </c>
      <c r="H53" s="83">
        <f t="shared" si="6"/>
        <v>4342.3549500000045</v>
      </c>
      <c r="I53" s="48">
        <f t="shared" si="7"/>
        <v>133.77097848598993</v>
      </c>
      <c r="J53" s="42"/>
      <c r="K53" s="42"/>
      <c r="L53" s="42"/>
      <c r="M53" s="60"/>
    </row>
    <row r="54" spans="1:13" ht="15.5" x14ac:dyDescent="0.25">
      <c r="A54" s="47" t="s">
        <v>118</v>
      </c>
      <c r="B54" s="51"/>
      <c r="C54" s="89">
        <v>15476.9</v>
      </c>
      <c r="D54" s="77">
        <v>16530.115750000001</v>
      </c>
      <c r="E54" s="77">
        <v>13128.189550000001</v>
      </c>
      <c r="F54" s="83">
        <f t="shared" si="4"/>
        <v>1053.2157500000012</v>
      </c>
      <c r="G54" s="48">
        <f t="shared" si="5"/>
        <v>106.80508209008264</v>
      </c>
      <c r="H54" s="83">
        <f t="shared" si="6"/>
        <v>3401.9261999999999</v>
      </c>
      <c r="I54" s="48">
        <f t="shared" si="7"/>
        <v>125.9131404756416</v>
      </c>
      <c r="J54" s="42"/>
      <c r="K54" s="42"/>
      <c r="L54" s="42"/>
      <c r="M54" s="60"/>
    </row>
    <row r="55" spans="1:13" ht="15.5" x14ac:dyDescent="0.25">
      <c r="A55" s="47" t="s">
        <v>119</v>
      </c>
      <c r="B55" s="52"/>
      <c r="C55" s="89">
        <v>14432.454</v>
      </c>
      <c r="D55" s="77">
        <v>16751.023820000002</v>
      </c>
      <c r="E55" s="77">
        <v>16289.745079999999</v>
      </c>
      <c r="F55" s="83">
        <f t="shared" si="4"/>
        <v>2318.5698200000024</v>
      </c>
      <c r="G55" s="48">
        <f t="shared" si="5"/>
        <v>116.06497287294317</v>
      </c>
      <c r="H55" s="83">
        <f t="shared" si="6"/>
        <v>461.27874000000338</v>
      </c>
      <c r="I55" s="48">
        <f t="shared" si="7"/>
        <v>102.8317124530472</v>
      </c>
      <c r="J55" s="42"/>
      <c r="K55" s="42"/>
      <c r="L55" s="42"/>
      <c r="M55" s="60"/>
    </row>
    <row r="56" spans="1:13" ht="16" customHeight="1" x14ac:dyDescent="0.25">
      <c r="A56" s="47" t="s">
        <v>130</v>
      </c>
      <c r="B56" s="52"/>
      <c r="C56" s="89">
        <v>8873</v>
      </c>
      <c r="D56" s="77">
        <v>10658.623370000001</v>
      </c>
      <c r="E56" s="77">
        <v>8811.0519899999999</v>
      </c>
      <c r="F56" s="83">
        <f t="shared" si="4"/>
        <v>1785.6233700000012</v>
      </c>
      <c r="G56" s="48">
        <f t="shared" si="5"/>
        <v>120.12423498253129</v>
      </c>
      <c r="H56" s="83">
        <f t="shared" si="6"/>
        <v>1847.5713800000012</v>
      </c>
      <c r="I56" s="48">
        <f t="shared" si="7"/>
        <v>120.96879444244433</v>
      </c>
      <c r="J56" s="42"/>
      <c r="K56" s="42"/>
      <c r="L56" s="42"/>
      <c r="M56" s="60"/>
    </row>
    <row r="57" spans="1:13" ht="15.5" x14ac:dyDescent="0.25">
      <c r="A57" s="47" t="s">
        <v>120</v>
      </c>
      <c r="B57" s="51"/>
      <c r="C57" s="89">
        <v>14991</v>
      </c>
      <c r="D57" s="77">
        <v>15954.692590000001</v>
      </c>
      <c r="E57" s="77">
        <v>13007.365750000001</v>
      </c>
      <c r="F57" s="83">
        <f t="shared" si="4"/>
        <v>963.69259000000056</v>
      </c>
      <c r="G57" s="48">
        <f t="shared" si="5"/>
        <v>106.42847435127744</v>
      </c>
      <c r="H57" s="83">
        <f t="shared" si="6"/>
        <v>2947.3268399999997</v>
      </c>
      <c r="I57" s="48">
        <f t="shared" si="7"/>
        <v>122.65890647381849</v>
      </c>
      <c r="J57" s="42"/>
      <c r="K57" s="42"/>
      <c r="L57" s="42"/>
      <c r="M57" s="60"/>
    </row>
    <row r="58" spans="1:13" ht="15.5" x14ac:dyDescent="0.25">
      <c r="A58" s="47" t="s">
        <v>121</v>
      </c>
      <c r="B58" s="52"/>
      <c r="C58" s="89">
        <v>20106.046000000002</v>
      </c>
      <c r="D58" s="77">
        <v>22628.08365</v>
      </c>
      <c r="E58" s="77">
        <v>17728.252110000005</v>
      </c>
      <c r="F58" s="83">
        <f t="shared" si="4"/>
        <v>2522.0376499999984</v>
      </c>
      <c r="G58" s="48">
        <f t="shared" si="5"/>
        <v>112.54367790663564</v>
      </c>
      <c r="H58" s="83">
        <f t="shared" si="6"/>
        <v>4899.8315399999956</v>
      </c>
      <c r="I58" s="48">
        <f t="shared" si="7"/>
        <v>127.63854840058451</v>
      </c>
      <c r="J58" s="42"/>
      <c r="K58" s="42"/>
      <c r="L58" s="42"/>
      <c r="M58" s="60"/>
    </row>
    <row r="59" spans="1:13" ht="15.5" x14ac:dyDescent="0.25">
      <c r="A59" s="47" t="s">
        <v>122</v>
      </c>
      <c r="B59" s="51"/>
      <c r="C59" s="89">
        <v>96788.513000000021</v>
      </c>
      <c r="D59" s="77">
        <v>102666.27704999999</v>
      </c>
      <c r="E59" s="77">
        <v>87264.550199999998</v>
      </c>
      <c r="F59" s="83">
        <f t="shared" si="4"/>
        <v>5877.7640499999688</v>
      </c>
      <c r="G59" s="48">
        <f t="shared" si="5"/>
        <v>106.07279094162752</v>
      </c>
      <c r="H59" s="83">
        <f t="shared" si="6"/>
        <v>15401.726849999992</v>
      </c>
      <c r="I59" s="48">
        <f t="shared" si="7"/>
        <v>117.64946569334404</v>
      </c>
      <c r="J59" s="42"/>
      <c r="K59" s="42"/>
      <c r="L59" s="42"/>
      <c r="M59" s="60"/>
    </row>
    <row r="60" spans="1:13" ht="15.5" x14ac:dyDescent="0.25">
      <c r="A60" s="47" t="s">
        <v>123</v>
      </c>
      <c r="B60" s="51"/>
      <c r="C60" s="89">
        <v>13839.5</v>
      </c>
      <c r="D60" s="77">
        <v>14689.010480000001</v>
      </c>
      <c r="E60" s="77">
        <v>13332.737360000001</v>
      </c>
      <c r="F60" s="83">
        <f t="shared" si="4"/>
        <v>849.51048000000083</v>
      </c>
      <c r="G60" s="48">
        <f t="shared" si="5"/>
        <v>106.1383032624011</v>
      </c>
      <c r="H60" s="83">
        <f t="shared" si="6"/>
        <v>1356.2731199999998</v>
      </c>
      <c r="I60" s="48">
        <f t="shared" si="7"/>
        <v>110.17250309054315</v>
      </c>
      <c r="J60" s="42"/>
      <c r="K60" s="42"/>
      <c r="L60" s="42"/>
      <c r="M60" s="60"/>
    </row>
    <row r="61" spans="1:13" ht="15.5" x14ac:dyDescent="0.25">
      <c r="A61" s="47" t="s">
        <v>124</v>
      </c>
      <c r="B61" s="51"/>
      <c r="C61" s="89">
        <v>9841</v>
      </c>
      <c r="D61" s="77">
        <v>10435.598190000001</v>
      </c>
      <c r="E61" s="77">
        <v>7699.4647499999992</v>
      </c>
      <c r="F61" s="83">
        <f t="shared" si="4"/>
        <v>594.59819000000061</v>
      </c>
      <c r="G61" s="48">
        <f t="shared" si="5"/>
        <v>106.04205050299767</v>
      </c>
      <c r="H61" s="83">
        <f t="shared" si="6"/>
        <v>2736.1334400000014</v>
      </c>
      <c r="I61" s="48">
        <f t="shared" si="7"/>
        <v>135.53667077961492</v>
      </c>
      <c r="J61" s="42"/>
      <c r="K61" s="42"/>
      <c r="L61" s="42"/>
      <c r="M61" s="60"/>
    </row>
    <row r="62" spans="1:13" ht="15.5" x14ac:dyDescent="0.25">
      <c r="A62" s="47" t="s">
        <v>125</v>
      </c>
      <c r="B62" s="51"/>
      <c r="C62" s="89">
        <v>40100</v>
      </c>
      <c r="D62" s="77">
        <v>37231.530460000002</v>
      </c>
      <c r="E62" s="77">
        <v>35059.545299999991</v>
      </c>
      <c r="F62" s="83">
        <f t="shared" si="4"/>
        <v>-2868.4695399999982</v>
      </c>
      <c r="G62" s="48">
        <f t="shared" si="5"/>
        <v>92.846709376558607</v>
      </c>
      <c r="H62" s="83">
        <f t="shared" si="6"/>
        <v>2171.9851600000111</v>
      </c>
      <c r="I62" s="48">
        <f t="shared" si="7"/>
        <v>106.19513214280052</v>
      </c>
      <c r="J62" s="42"/>
      <c r="K62" s="42"/>
      <c r="L62" s="42"/>
      <c r="M62" s="60"/>
    </row>
    <row r="63" spans="1:13" ht="15.5" x14ac:dyDescent="0.25">
      <c r="A63" s="47" t="s">
        <v>126</v>
      </c>
      <c r="B63" s="51"/>
      <c r="C63" s="89">
        <v>10751.922999999999</v>
      </c>
      <c r="D63" s="77">
        <v>11912.695249999999</v>
      </c>
      <c r="E63" s="77">
        <v>11089.215680000001</v>
      </c>
      <c r="F63" s="83">
        <f t="shared" si="4"/>
        <v>1160.77225</v>
      </c>
      <c r="G63" s="48">
        <f t="shared" si="5"/>
        <v>110.79595017561046</v>
      </c>
      <c r="H63" s="83">
        <f t="shared" si="6"/>
        <v>823.47956999999769</v>
      </c>
      <c r="I63" s="48">
        <f t="shared" si="7"/>
        <v>107.42594962315673</v>
      </c>
      <c r="J63" s="42"/>
      <c r="K63" s="42"/>
      <c r="L63" s="42"/>
      <c r="M63" s="60"/>
    </row>
    <row r="64" spans="1:13" ht="15.5" x14ac:dyDescent="0.25">
      <c r="A64" s="47" t="s">
        <v>127</v>
      </c>
      <c r="B64" s="52"/>
      <c r="C64" s="89">
        <v>21469.599999999995</v>
      </c>
      <c r="D64" s="77">
        <v>18152.506879999997</v>
      </c>
      <c r="E64" s="77">
        <v>22206.048430000003</v>
      </c>
      <c r="F64" s="83">
        <f t="shared" si="4"/>
        <v>-3317.0931199999977</v>
      </c>
      <c r="G64" s="48">
        <f t="shared" si="5"/>
        <v>84.54981406267467</v>
      </c>
      <c r="H64" s="83">
        <f t="shared" si="6"/>
        <v>-4053.5415500000054</v>
      </c>
      <c r="I64" s="48">
        <f t="shared" si="7"/>
        <v>81.745777224714416</v>
      </c>
      <c r="J64" s="42"/>
      <c r="K64" s="42"/>
      <c r="L64" s="42"/>
      <c r="M64" s="60"/>
    </row>
    <row r="65" spans="1:13" ht="15.5" x14ac:dyDescent="0.25">
      <c r="A65" s="47" t="s">
        <v>128</v>
      </c>
      <c r="B65" s="52"/>
      <c r="C65" s="89">
        <v>1934981.8</v>
      </c>
      <c r="D65" s="77">
        <v>1973664.5157799998</v>
      </c>
      <c r="E65" s="77">
        <v>1666822.4170600001</v>
      </c>
      <c r="F65" s="83">
        <f t="shared" si="4"/>
        <v>38682.715779999737</v>
      </c>
      <c r="G65" s="48">
        <f t="shared" si="5"/>
        <v>101.99912556180112</v>
      </c>
      <c r="H65" s="83">
        <f t="shared" si="6"/>
        <v>306842.09871999966</v>
      </c>
      <c r="I65" s="48">
        <f t="shared" si="7"/>
        <v>118.40880561597069</v>
      </c>
      <c r="J65" s="42"/>
      <c r="K65" s="42"/>
      <c r="L65" s="42"/>
      <c r="M65" s="60"/>
    </row>
    <row r="66" spans="1:13" ht="15.5" x14ac:dyDescent="0.25">
      <c r="A66" s="28" t="s">
        <v>129</v>
      </c>
      <c r="B66" s="39">
        <f>SUM(B24:B56)</f>
        <v>0</v>
      </c>
      <c r="C66" s="80">
        <f t="shared" ref="C66:E66" si="8">SUM(C14:C65)</f>
        <v>3594960.0120000001</v>
      </c>
      <c r="D66" s="80">
        <f t="shared" si="8"/>
        <v>3711139.9271</v>
      </c>
      <c r="E66" s="80">
        <f t="shared" si="8"/>
        <v>3117195.6822699998</v>
      </c>
      <c r="F66" s="79">
        <f t="shared" si="4"/>
        <v>116179.91509999987</v>
      </c>
      <c r="G66" s="61">
        <f t="shared" si="5"/>
        <v>103.23174429512957</v>
      </c>
      <c r="H66" s="79">
        <f t="shared" si="6"/>
        <v>593944.24483000021</v>
      </c>
      <c r="I66" s="61">
        <f t="shared" si="7"/>
        <v>119.05380044660781</v>
      </c>
      <c r="J66" s="42"/>
      <c r="K66" s="42"/>
      <c r="L66" s="42"/>
      <c r="M66" s="60"/>
    </row>
    <row r="67" spans="1:13" ht="15.5" x14ac:dyDescent="0.25">
      <c r="A67" s="29" t="s">
        <v>142</v>
      </c>
      <c r="B67" s="31">
        <f>B9+B11+B23+B66</f>
        <v>0</v>
      </c>
      <c r="C67" s="81">
        <f t="shared" ref="C67:E67" si="9">C9+C13+C66</f>
        <v>4199738.3289999999</v>
      </c>
      <c r="D67" s="81">
        <f t="shared" si="9"/>
        <v>4324168.6657600002</v>
      </c>
      <c r="E67" s="81">
        <f t="shared" si="9"/>
        <v>3632816.0308900001</v>
      </c>
      <c r="F67" s="82">
        <f t="shared" si="4"/>
        <v>124430.33676000033</v>
      </c>
      <c r="G67" s="62">
        <f t="shared" si="5"/>
        <v>102.96281165664026</v>
      </c>
      <c r="H67" s="82">
        <f t="shared" si="6"/>
        <v>691352.63487000018</v>
      </c>
      <c r="I67" s="62">
        <f t="shared" si="7"/>
        <v>119.03076371033923</v>
      </c>
      <c r="J67" s="42"/>
      <c r="K67" s="42"/>
      <c r="L67" s="42"/>
      <c r="M67" s="60"/>
    </row>
    <row r="68" spans="1:13" s="20" customFormat="1" ht="18" x14ac:dyDescent="0.25">
      <c r="C68" s="87"/>
      <c r="D68" s="86"/>
      <c r="E68" s="64"/>
    </row>
    <row r="69" spans="1:13" s="20" customFormat="1" ht="18" x14ac:dyDescent="0.25">
      <c r="C69" s="87"/>
      <c r="D69" s="86"/>
      <c r="E69" s="54"/>
    </row>
    <row r="70" spans="1:13" s="20" customFormat="1" ht="18" x14ac:dyDescent="0.25">
      <c r="C70" s="87"/>
      <c r="D70" s="86"/>
      <c r="E70" s="54"/>
    </row>
    <row r="71" spans="1:13" s="20" customFormat="1" ht="18" x14ac:dyDescent="0.25">
      <c r="C71" s="87"/>
      <c r="D71" s="86"/>
      <c r="E71" s="54"/>
    </row>
    <row r="72" spans="1:13" s="20" customFormat="1" ht="18" x14ac:dyDescent="0.25">
      <c r="C72" s="87"/>
      <c r="D72" s="86"/>
      <c r="E72" s="54"/>
    </row>
    <row r="73" spans="1:13" s="20" customFormat="1" ht="18" x14ac:dyDescent="0.25">
      <c r="C73" s="87"/>
      <c r="D73" s="86"/>
      <c r="E73" s="54"/>
    </row>
    <row r="74" spans="1:13" s="20" customFormat="1" ht="18" x14ac:dyDescent="0.25">
      <c r="C74" s="87"/>
      <c r="D74" s="86"/>
      <c r="E74" s="54"/>
    </row>
    <row r="75" spans="1:13" s="20" customFormat="1" ht="18" x14ac:dyDescent="0.25">
      <c r="C75" s="87"/>
      <c r="D75" s="86"/>
      <c r="E75" s="54"/>
    </row>
    <row r="76" spans="1:13" s="20" customFormat="1" ht="18" x14ac:dyDescent="0.25">
      <c r="C76" s="87"/>
      <c r="D76" s="86"/>
      <c r="E76" s="54"/>
    </row>
    <row r="77" spans="1:13" s="20" customFormat="1" ht="18" x14ac:dyDescent="0.25">
      <c r="C77" s="87"/>
      <c r="D77" s="86"/>
      <c r="E77" s="54"/>
    </row>
    <row r="78" spans="1:13" s="20" customFormat="1" ht="18" x14ac:dyDescent="0.25">
      <c r="C78" s="87"/>
      <c r="D78" s="86"/>
      <c r="E78" s="54"/>
    </row>
    <row r="79" spans="1:13" s="20" customFormat="1" ht="18" x14ac:dyDescent="0.25">
      <c r="C79" s="87"/>
      <c r="D79" s="86"/>
      <c r="E79" s="54"/>
    </row>
    <row r="80" spans="1:13" s="20" customFormat="1" ht="18" x14ac:dyDescent="0.25">
      <c r="C80" s="87"/>
      <c r="D80" s="86"/>
    </row>
    <row r="81" spans="3:4" s="20" customFormat="1" ht="18" x14ac:dyDescent="0.25">
      <c r="C81" s="87"/>
      <c r="D81" s="86"/>
    </row>
    <row r="82" spans="3:4" s="20" customFormat="1" ht="18" x14ac:dyDescent="0.25">
      <c r="C82" s="87"/>
      <c r="D82" s="86"/>
    </row>
    <row r="83" spans="3:4" s="20" customFormat="1" ht="18" x14ac:dyDescent="0.25">
      <c r="C83" s="87"/>
      <c r="D83" s="86"/>
    </row>
    <row r="84" spans="3:4" ht="18" x14ac:dyDescent="0.25">
      <c r="C84" s="87"/>
      <c r="D84" s="86"/>
    </row>
    <row r="85" spans="3:4" ht="18" x14ac:dyDescent="0.25">
      <c r="C85" s="87"/>
      <c r="D85" s="86"/>
    </row>
    <row r="86" spans="3:4" ht="18" x14ac:dyDescent="0.25">
      <c r="C86" s="87"/>
      <c r="D86" s="86"/>
    </row>
    <row r="87" spans="3:4" ht="18" x14ac:dyDescent="0.25">
      <c r="C87" s="87"/>
      <c r="D87" s="86"/>
    </row>
    <row r="88" spans="3:4" ht="18" x14ac:dyDescent="0.25">
      <c r="C88" s="87"/>
      <c r="D88" s="86"/>
    </row>
    <row r="89" spans="3:4" ht="18" x14ac:dyDescent="0.25">
      <c r="C89" s="87"/>
    </row>
    <row r="90" spans="3:4" ht="18" x14ac:dyDescent="0.25">
      <c r="C90" s="87"/>
    </row>
    <row r="91" spans="3:4" ht="18" x14ac:dyDescent="0.25">
      <c r="C91" s="87"/>
    </row>
    <row r="92" spans="3:4" ht="18" x14ac:dyDescent="0.25">
      <c r="C92" s="87"/>
    </row>
    <row r="93" spans="3:4" ht="18" x14ac:dyDescent="0.25">
      <c r="C93" s="87"/>
    </row>
    <row r="94" spans="3:4" ht="18" x14ac:dyDescent="0.25">
      <c r="C94" s="87"/>
    </row>
    <row r="95" spans="3:4" ht="18" x14ac:dyDescent="0.25">
      <c r="C95" s="87"/>
    </row>
    <row r="96" spans="3:4" ht="18" x14ac:dyDescent="0.25">
      <c r="C96" s="87"/>
    </row>
    <row r="97" spans="3:3" ht="18" x14ac:dyDescent="0.25">
      <c r="C97" s="87"/>
    </row>
    <row r="98" spans="3:3" ht="18" x14ac:dyDescent="0.25">
      <c r="C98" s="87"/>
    </row>
    <row r="99" spans="3:3" ht="18" x14ac:dyDescent="0.25">
      <c r="C99" s="87"/>
    </row>
    <row r="100" spans="3:3" ht="18" x14ac:dyDescent="0.25">
      <c r="C100" s="87"/>
    </row>
  </sheetData>
  <mergeCells count="13">
    <mergeCell ref="D7:D8"/>
    <mergeCell ref="A2:I2"/>
    <mergeCell ref="E7:E8"/>
    <mergeCell ref="A3:I3"/>
    <mergeCell ref="D6:E6"/>
    <mergeCell ref="F6:I6"/>
    <mergeCell ref="A1:I1"/>
    <mergeCell ref="A4:I4"/>
    <mergeCell ref="A6:A8"/>
    <mergeCell ref="B6:B8"/>
    <mergeCell ref="H7:I7"/>
    <mergeCell ref="C6:C8"/>
    <mergeCell ref="F7:G7"/>
  </mergeCells>
  <phoneticPr fontId="17" type="noConversion"/>
  <printOptions horizontalCentered="1"/>
  <pageMargins left="0.19685039370078741" right="3.937007874015748E-2" top="0.15748031496062992" bottom="0.15748031496062992" header="0.27559055118110237" footer="0.19685039370078741"/>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enableFormatConditionsCalculation="0">
    <tabColor indexed="11"/>
  </sheetPr>
  <dimension ref="A1:W85"/>
  <sheetViews>
    <sheetView view="pageBreakPreview" zoomScale="75" zoomScaleNormal="75" zoomScaleSheetLayoutView="75" workbookViewId="0">
      <selection activeCell="E7" sqref="E7:E8"/>
    </sheetView>
  </sheetViews>
  <sheetFormatPr defaultColWidth="9.1796875" defaultRowHeight="13" x14ac:dyDescent="0.3"/>
  <cols>
    <col min="1" max="1" width="56.453125" style="1" customWidth="1"/>
    <col min="2" max="2" width="12.453125" style="1" customWidth="1"/>
    <col min="3" max="3" width="15.54296875" style="3" customWidth="1"/>
    <col min="4" max="4" width="14.08984375" style="100" customWidth="1"/>
    <col min="5" max="5" width="13.90625" style="1" customWidth="1"/>
    <col min="6" max="6" width="16.1796875" style="10" customWidth="1"/>
    <col min="7" max="7" width="8" style="10" customWidth="1"/>
    <col min="8" max="8" width="13.08984375" style="1" customWidth="1"/>
    <col min="9" max="9" width="9.1796875" style="1" customWidth="1"/>
    <col min="10" max="10" width="11.26953125" style="19" customWidth="1"/>
    <col min="11" max="11" width="10.54296875" style="19" customWidth="1"/>
    <col min="12" max="15" width="9.1796875" style="1"/>
    <col min="16" max="16" width="10.54296875" style="1" customWidth="1"/>
    <col min="17" max="21" width="9.1796875" style="1"/>
    <col min="22" max="22" width="13.453125" style="1" customWidth="1"/>
    <col min="23" max="16384" width="9.1796875" style="1"/>
  </cols>
  <sheetData>
    <row r="1" spans="1:23" ht="17.5" x14ac:dyDescent="0.35">
      <c r="A1" s="132" t="s">
        <v>51</v>
      </c>
      <c r="B1" s="132"/>
      <c r="C1" s="132"/>
      <c r="D1" s="132"/>
      <c r="E1" s="132"/>
      <c r="F1" s="132"/>
      <c r="G1" s="132"/>
      <c r="H1" s="132"/>
      <c r="I1" s="132"/>
    </row>
    <row r="2" spans="1:23" ht="17.25" customHeight="1" x14ac:dyDescent="0.35">
      <c r="A2" s="132" t="s">
        <v>75</v>
      </c>
      <c r="B2" s="132"/>
      <c r="C2" s="132"/>
      <c r="D2" s="132"/>
      <c r="E2" s="132"/>
      <c r="F2" s="132"/>
      <c r="G2" s="132"/>
      <c r="H2" s="132"/>
      <c r="I2" s="132"/>
    </row>
    <row r="3" spans="1:23" ht="17.25" customHeight="1" x14ac:dyDescent="0.35">
      <c r="A3" s="137" t="s">
        <v>155</v>
      </c>
      <c r="B3" s="137"/>
      <c r="C3" s="137"/>
      <c r="D3" s="137"/>
      <c r="E3" s="137"/>
      <c r="F3" s="137"/>
      <c r="G3" s="137"/>
      <c r="H3" s="137"/>
      <c r="I3" s="137"/>
    </row>
    <row r="4" spans="1:23" ht="17.25" customHeight="1" x14ac:dyDescent="0.35">
      <c r="A4" s="138" t="s">
        <v>154</v>
      </c>
      <c r="B4" s="138"/>
      <c r="C4" s="138"/>
      <c r="D4" s="138"/>
      <c r="E4" s="138"/>
      <c r="F4" s="138"/>
      <c r="G4" s="138"/>
      <c r="H4" s="138"/>
      <c r="I4" s="138"/>
    </row>
    <row r="5" spans="1:23" ht="21.65" customHeight="1" x14ac:dyDescent="0.35">
      <c r="A5" s="53"/>
      <c r="B5" s="2"/>
      <c r="C5" s="21"/>
      <c r="D5" s="92"/>
      <c r="E5" s="102"/>
      <c r="H5" s="2"/>
      <c r="I5" s="59" t="s">
        <v>68</v>
      </c>
    </row>
    <row r="6" spans="1:23" ht="65.25" customHeight="1" x14ac:dyDescent="0.3">
      <c r="A6" s="105" t="s">
        <v>52</v>
      </c>
      <c r="B6" s="105" t="s">
        <v>62</v>
      </c>
      <c r="C6" s="127" t="s">
        <v>73</v>
      </c>
      <c r="D6" s="133" t="s">
        <v>46</v>
      </c>
      <c r="E6" s="134"/>
      <c r="F6" s="133" t="s">
        <v>47</v>
      </c>
      <c r="G6" s="134"/>
      <c r="H6" s="134"/>
      <c r="I6" s="139"/>
    </row>
    <row r="7" spans="1:23" ht="81" customHeight="1" x14ac:dyDescent="0.3">
      <c r="A7" s="106"/>
      <c r="B7" s="106"/>
      <c r="C7" s="128"/>
      <c r="D7" s="130" t="s">
        <v>150</v>
      </c>
      <c r="E7" s="130" t="s">
        <v>151</v>
      </c>
      <c r="F7" s="135" t="s">
        <v>74</v>
      </c>
      <c r="G7" s="136"/>
      <c r="H7" s="135" t="s">
        <v>152</v>
      </c>
      <c r="I7" s="136"/>
    </row>
    <row r="8" spans="1:23" s="4" customFormat="1" ht="15" customHeight="1" x14ac:dyDescent="0.35">
      <c r="A8" s="107"/>
      <c r="B8" s="107"/>
      <c r="C8" s="129"/>
      <c r="D8" s="131"/>
      <c r="E8" s="131"/>
      <c r="F8" s="24" t="s">
        <v>48</v>
      </c>
      <c r="G8" s="25" t="s">
        <v>49</v>
      </c>
      <c r="H8" s="24" t="s">
        <v>48</v>
      </c>
      <c r="I8" s="25" t="s">
        <v>49</v>
      </c>
      <c r="J8" s="18"/>
      <c r="K8" s="18"/>
    </row>
    <row r="9" spans="1:23" s="4" customFormat="1" ht="17.5" x14ac:dyDescent="0.35">
      <c r="A9" s="124" t="s">
        <v>58</v>
      </c>
      <c r="B9" s="125"/>
      <c r="C9" s="125"/>
      <c r="D9" s="125"/>
      <c r="E9" s="125"/>
      <c r="F9" s="125"/>
      <c r="G9" s="125"/>
      <c r="H9" s="125"/>
      <c r="I9" s="126"/>
      <c r="J9" s="18"/>
      <c r="K9" s="18"/>
    </row>
    <row r="10" spans="1:23" s="4" customFormat="1" ht="20.25" customHeight="1" x14ac:dyDescent="0.3">
      <c r="A10" s="22" t="s">
        <v>54</v>
      </c>
      <c r="B10" s="13">
        <v>10000000</v>
      </c>
      <c r="C10" s="65">
        <v>4039301.8448000001</v>
      </c>
      <c r="D10" s="93">
        <v>4148388.2497999999</v>
      </c>
      <c r="E10" s="65">
        <v>3483552.9855499999</v>
      </c>
      <c r="F10" s="66">
        <f t="shared" ref="F10:F41" si="0">D10-C10</f>
        <v>109086.4049999998</v>
      </c>
      <c r="G10" s="66">
        <f t="shared" ref="G10:G41" si="1">IF(C10=0,0,D10/C10*100)</f>
        <v>102.7006252365228</v>
      </c>
      <c r="H10" s="66">
        <f t="shared" ref="H10:H41" si="2">D10-E10</f>
        <v>664835.26425000001</v>
      </c>
      <c r="I10" s="66">
        <f t="shared" ref="I10:I41" si="3">IF(E10=0,0,D10/E10*100)</f>
        <v>119.08497637348361</v>
      </c>
      <c r="J10" s="55"/>
      <c r="K10" s="56"/>
      <c r="P10" s="43"/>
      <c r="Q10" s="43"/>
      <c r="R10" s="43"/>
      <c r="S10" s="43"/>
      <c r="T10" s="43"/>
      <c r="U10" s="43"/>
      <c r="V10" s="43"/>
      <c r="W10" s="43"/>
    </row>
    <row r="11" spans="1:23" s="4" customFormat="1" ht="21.75" customHeight="1" x14ac:dyDescent="0.3">
      <c r="A11" s="11" t="s">
        <v>69</v>
      </c>
      <c r="B11" s="7">
        <v>11010000</v>
      </c>
      <c r="C11" s="67">
        <v>2680571.5704999999</v>
      </c>
      <c r="D11" s="94">
        <v>2729394.0375899998</v>
      </c>
      <c r="E11" s="67">
        <v>2258400.15906</v>
      </c>
      <c r="F11" s="68">
        <f t="shared" si="0"/>
        <v>48822.467089999933</v>
      </c>
      <c r="G11" s="68">
        <f t="shared" si="1"/>
        <v>101.82134540361827</v>
      </c>
      <c r="H11" s="68">
        <f t="shared" si="2"/>
        <v>470993.87852999987</v>
      </c>
      <c r="I11" s="68">
        <f t="shared" si="3"/>
        <v>120.85520037892836</v>
      </c>
      <c r="J11" s="55"/>
      <c r="K11" s="56"/>
      <c r="R11" s="43"/>
      <c r="S11" s="43"/>
      <c r="T11" s="43"/>
      <c r="U11" s="43"/>
      <c r="V11" s="43"/>
      <c r="W11" s="43"/>
    </row>
    <row r="12" spans="1:23" s="40" customFormat="1" ht="20.25" customHeight="1" x14ac:dyDescent="0.3">
      <c r="A12" s="33" t="s">
        <v>20</v>
      </c>
      <c r="B12" s="34">
        <v>11020000</v>
      </c>
      <c r="C12" s="69">
        <v>28803.297999999999</v>
      </c>
      <c r="D12" s="95">
        <v>35142.124499999998</v>
      </c>
      <c r="E12" s="69">
        <v>26254.133170000001</v>
      </c>
      <c r="F12" s="74">
        <f t="shared" si="0"/>
        <v>6338.8264999999992</v>
      </c>
      <c r="G12" s="74">
        <f t="shared" si="1"/>
        <v>122.00729409528033</v>
      </c>
      <c r="H12" s="74">
        <f t="shared" si="2"/>
        <v>8887.9913299999971</v>
      </c>
      <c r="I12" s="74">
        <f t="shared" si="3"/>
        <v>133.85368418926168</v>
      </c>
      <c r="J12" s="57"/>
      <c r="K12" s="56"/>
      <c r="R12" s="43"/>
      <c r="S12" s="43"/>
      <c r="T12" s="43"/>
      <c r="U12" s="43"/>
      <c r="V12" s="43"/>
      <c r="W12" s="43"/>
    </row>
    <row r="13" spans="1:23" ht="35.25" customHeight="1" x14ac:dyDescent="0.3">
      <c r="A13" s="11" t="s">
        <v>2</v>
      </c>
      <c r="B13" s="7">
        <v>11020000</v>
      </c>
      <c r="C13" s="67">
        <v>22485</v>
      </c>
      <c r="D13" s="94">
        <v>28674.08684</v>
      </c>
      <c r="E13" s="67">
        <v>22975.650079999999</v>
      </c>
      <c r="F13" s="68">
        <f t="shared" si="0"/>
        <v>6189.0868399999999</v>
      </c>
      <c r="G13" s="68">
        <f t="shared" si="1"/>
        <v>127.52540289081611</v>
      </c>
      <c r="H13" s="68">
        <f t="shared" si="2"/>
        <v>5698.4367600000005</v>
      </c>
      <c r="I13" s="68">
        <f t="shared" si="3"/>
        <v>124.80206975714874</v>
      </c>
      <c r="J13" s="55"/>
      <c r="K13" s="56"/>
      <c r="R13" s="43"/>
      <c r="S13" s="43"/>
      <c r="T13" s="43"/>
      <c r="U13" s="43"/>
      <c r="V13" s="43"/>
      <c r="W13" s="43"/>
    </row>
    <row r="14" spans="1:23" s="4" customFormat="1" ht="33" customHeight="1" x14ac:dyDescent="0.3">
      <c r="A14" s="11" t="s">
        <v>27</v>
      </c>
      <c r="B14" s="7">
        <v>11020200</v>
      </c>
      <c r="C14" s="67">
        <v>6318.2979999999998</v>
      </c>
      <c r="D14" s="94">
        <v>6468.03766</v>
      </c>
      <c r="E14" s="67">
        <v>3278.4830899999997</v>
      </c>
      <c r="F14" s="68">
        <f t="shared" si="0"/>
        <v>149.73966000000019</v>
      </c>
      <c r="G14" s="68">
        <f t="shared" si="1"/>
        <v>102.3699366506613</v>
      </c>
      <c r="H14" s="68">
        <f t="shared" si="2"/>
        <v>3189.5545700000002</v>
      </c>
      <c r="I14" s="68">
        <f t="shared" si="3"/>
        <v>197.28751018203363</v>
      </c>
      <c r="J14" s="55"/>
      <c r="K14" s="56"/>
      <c r="R14" s="43"/>
      <c r="S14" s="43"/>
      <c r="T14" s="43"/>
      <c r="U14" s="43"/>
      <c r="V14" s="43"/>
      <c r="W14" s="43"/>
    </row>
    <row r="15" spans="1:23" s="4" customFormat="1" ht="33" customHeight="1" x14ac:dyDescent="0.3">
      <c r="A15" s="33" t="s">
        <v>18</v>
      </c>
      <c r="B15" s="34">
        <v>13000000</v>
      </c>
      <c r="C15" s="69">
        <v>37270.158000000003</v>
      </c>
      <c r="D15" s="95">
        <v>40670.457819999996</v>
      </c>
      <c r="E15" s="69">
        <v>38442.274749999997</v>
      </c>
      <c r="F15" s="74">
        <f t="shared" si="0"/>
        <v>3400.2998199999929</v>
      </c>
      <c r="G15" s="74">
        <f t="shared" si="1"/>
        <v>109.12338450510457</v>
      </c>
      <c r="H15" s="74">
        <f t="shared" si="2"/>
        <v>2228.1830699999991</v>
      </c>
      <c r="I15" s="74">
        <f t="shared" si="3"/>
        <v>105.79617903594531</v>
      </c>
      <c r="J15" s="55"/>
      <c r="K15" s="56"/>
      <c r="R15" s="43"/>
      <c r="S15" s="43"/>
      <c r="T15" s="43"/>
      <c r="U15" s="43"/>
      <c r="V15" s="43"/>
      <c r="W15" s="43"/>
    </row>
    <row r="16" spans="1:23" ht="54" customHeight="1" x14ac:dyDescent="0.3">
      <c r="A16" s="11" t="s">
        <v>0</v>
      </c>
      <c r="B16" s="7">
        <v>13010100</v>
      </c>
      <c r="C16" s="67">
        <v>17087.169000000005</v>
      </c>
      <c r="D16" s="94">
        <v>17723.665109999994</v>
      </c>
      <c r="E16" s="67">
        <v>19057.137589999998</v>
      </c>
      <c r="F16" s="68">
        <f t="shared" si="0"/>
        <v>636.49610999998913</v>
      </c>
      <c r="G16" s="68">
        <f t="shared" si="1"/>
        <v>103.72499452659471</v>
      </c>
      <c r="H16" s="68">
        <f t="shared" si="2"/>
        <v>-1333.472480000004</v>
      </c>
      <c r="I16" s="68">
        <f t="shared" si="3"/>
        <v>93.002766162008882</v>
      </c>
      <c r="J16" s="55"/>
      <c r="K16" s="56"/>
      <c r="R16" s="43"/>
      <c r="S16" s="43"/>
      <c r="T16" s="43"/>
      <c r="U16" s="43"/>
      <c r="V16" s="43"/>
      <c r="W16" s="43"/>
    </row>
    <row r="17" spans="1:23" ht="64.5" customHeight="1" x14ac:dyDescent="0.3">
      <c r="A17" s="11" t="s">
        <v>9</v>
      </c>
      <c r="B17" s="9">
        <v>13010200</v>
      </c>
      <c r="C17" s="67">
        <v>9436.9640000000018</v>
      </c>
      <c r="D17" s="94">
        <v>10213.416050000003</v>
      </c>
      <c r="E17" s="67">
        <v>8198.842520000002</v>
      </c>
      <c r="F17" s="68">
        <f t="shared" si="0"/>
        <v>776.45205000000169</v>
      </c>
      <c r="G17" s="68">
        <f t="shared" si="1"/>
        <v>108.22777378402633</v>
      </c>
      <c r="H17" s="68">
        <f t="shared" si="2"/>
        <v>2014.5735300000015</v>
      </c>
      <c r="I17" s="68">
        <f t="shared" si="3"/>
        <v>124.57143828638877</v>
      </c>
      <c r="J17" s="55"/>
      <c r="K17" s="56"/>
      <c r="R17" s="43"/>
      <c r="S17" s="43"/>
      <c r="T17" s="43"/>
      <c r="U17" s="43"/>
      <c r="V17" s="43"/>
      <c r="W17" s="43"/>
    </row>
    <row r="18" spans="1:23" ht="21" customHeight="1" x14ac:dyDescent="0.3">
      <c r="A18" s="11" t="s">
        <v>1</v>
      </c>
      <c r="B18" s="7">
        <v>13020000</v>
      </c>
      <c r="C18" s="67">
        <v>7255</v>
      </c>
      <c r="D18" s="94">
        <v>7612.6874299999999</v>
      </c>
      <c r="E18" s="67">
        <v>7157.5611900000004</v>
      </c>
      <c r="F18" s="68">
        <f t="shared" si="0"/>
        <v>357.68742999999995</v>
      </c>
      <c r="G18" s="68">
        <f t="shared" si="1"/>
        <v>104.93021957270847</v>
      </c>
      <c r="H18" s="68">
        <f t="shared" si="2"/>
        <v>455.1262399999996</v>
      </c>
      <c r="I18" s="68">
        <f t="shared" si="3"/>
        <v>106.35867759867519</v>
      </c>
      <c r="J18" s="55"/>
      <c r="K18" s="56"/>
      <c r="R18" s="43"/>
      <c r="S18" s="43"/>
      <c r="T18" s="43"/>
      <c r="U18" s="43"/>
      <c r="V18" s="43"/>
      <c r="W18" s="43"/>
    </row>
    <row r="19" spans="1:23" ht="45.75" customHeight="1" x14ac:dyDescent="0.3">
      <c r="A19" s="11" t="s">
        <v>135</v>
      </c>
      <c r="B19" s="7">
        <v>13030100</v>
      </c>
      <c r="C19" s="67">
        <v>444.62099999999998</v>
      </c>
      <c r="D19" s="94">
        <v>1448.9398200000001</v>
      </c>
      <c r="E19" s="67">
        <v>378.3252</v>
      </c>
      <c r="F19" s="68">
        <f t="shared" si="0"/>
        <v>1004.3188200000001</v>
      </c>
      <c r="G19" s="68">
        <f t="shared" si="1"/>
        <v>325.88200287435819</v>
      </c>
      <c r="H19" s="68">
        <f t="shared" si="2"/>
        <v>1070.6146200000001</v>
      </c>
      <c r="I19" s="68">
        <f t="shared" si="3"/>
        <v>382.98792150245345</v>
      </c>
      <c r="J19" s="55"/>
      <c r="K19" s="56"/>
      <c r="R19" s="43"/>
      <c r="S19" s="43"/>
      <c r="T19" s="43"/>
      <c r="U19" s="43"/>
      <c r="V19" s="43"/>
      <c r="W19" s="43"/>
    </row>
    <row r="20" spans="1:23" s="5" customFormat="1" ht="30" customHeight="1" x14ac:dyDescent="0.3">
      <c r="A20" s="11" t="s">
        <v>70</v>
      </c>
      <c r="B20" s="9">
        <v>13030700</v>
      </c>
      <c r="C20" s="67">
        <v>146.19999999999999</v>
      </c>
      <c r="D20" s="94">
        <v>242.41665</v>
      </c>
      <c r="E20" s="67">
        <v>127.16607999999999</v>
      </c>
      <c r="F20" s="68">
        <f t="shared" si="0"/>
        <v>96.216650000000016</v>
      </c>
      <c r="G20" s="68">
        <f t="shared" si="1"/>
        <v>165.81166210670318</v>
      </c>
      <c r="H20" s="68">
        <f t="shared" si="2"/>
        <v>115.25057000000001</v>
      </c>
      <c r="I20" s="68">
        <f t="shared" si="3"/>
        <v>190.6299620150279</v>
      </c>
      <c r="J20" s="58"/>
      <c r="K20" s="56"/>
      <c r="R20" s="43"/>
      <c r="S20" s="43"/>
      <c r="T20" s="43"/>
      <c r="U20" s="43"/>
      <c r="V20" s="43"/>
      <c r="W20" s="43"/>
    </row>
    <row r="21" spans="1:23" s="5" customFormat="1" ht="30" customHeight="1" x14ac:dyDescent="0.3">
      <c r="A21" s="11" t="s">
        <v>71</v>
      </c>
      <c r="B21" s="9">
        <v>13030800</v>
      </c>
      <c r="C21" s="67">
        <v>530.428</v>
      </c>
      <c r="D21" s="94">
        <v>795.16872999999998</v>
      </c>
      <c r="E21" s="67">
        <v>252.66034999999999</v>
      </c>
      <c r="F21" s="68">
        <f t="shared" si="0"/>
        <v>264.74072999999999</v>
      </c>
      <c r="G21" s="68">
        <f t="shared" si="1"/>
        <v>149.91077582631385</v>
      </c>
      <c r="H21" s="68">
        <f t="shared" si="2"/>
        <v>542.50837999999999</v>
      </c>
      <c r="I21" s="68">
        <f t="shared" si="3"/>
        <v>314.71844711685077</v>
      </c>
      <c r="J21" s="58"/>
      <c r="K21" s="56"/>
      <c r="R21" s="43"/>
      <c r="S21" s="43"/>
      <c r="T21" s="43"/>
      <c r="U21" s="43"/>
      <c r="V21" s="43"/>
      <c r="W21" s="43"/>
    </row>
    <row r="22" spans="1:23" s="5" customFormat="1" ht="12.65" hidden="1" customHeight="1" x14ac:dyDescent="0.3">
      <c r="A22" s="11" t="s">
        <v>72</v>
      </c>
      <c r="B22" s="9">
        <v>13030900</v>
      </c>
      <c r="C22" s="67">
        <v>0</v>
      </c>
      <c r="D22" s="94">
        <v>0</v>
      </c>
      <c r="E22" s="67">
        <v>0</v>
      </c>
      <c r="F22" s="68">
        <f t="shared" si="0"/>
        <v>0</v>
      </c>
      <c r="G22" s="68">
        <f t="shared" si="1"/>
        <v>0</v>
      </c>
      <c r="H22" s="68">
        <f t="shared" si="2"/>
        <v>0</v>
      </c>
      <c r="I22" s="68">
        <f t="shared" si="3"/>
        <v>0</v>
      </c>
      <c r="J22" s="58"/>
      <c r="K22" s="56"/>
      <c r="R22" s="43"/>
      <c r="S22" s="43"/>
      <c r="T22" s="43"/>
      <c r="U22" s="43"/>
      <c r="V22" s="43"/>
      <c r="W22" s="43"/>
    </row>
    <row r="23" spans="1:23" s="5" customFormat="1" ht="22" hidden="1" customHeight="1" x14ac:dyDescent="0.3">
      <c r="A23" s="11" t="s">
        <v>41</v>
      </c>
      <c r="B23" s="7">
        <v>13070200</v>
      </c>
      <c r="C23" s="67">
        <v>0</v>
      </c>
      <c r="D23" s="94">
        <v>0</v>
      </c>
      <c r="E23" s="67">
        <v>0</v>
      </c>
      <c r="F23" s="68">
        <f t="shared" si="0"/>
        <v>0</v>
      </c>
      <c r="G23" s="68">
        <f t="shared" si="1"/>
        <v>0</v>
      </c>
      <c r="H23" s="68">
        <f t="shared" si="2"/>
        <v>0</v>
      </c>
      <c r="I23" s="68">
        <f t="shared" si="3"/>
        <v>0</v>
      </c>
      <c r="J23" s="58"/>
      <c r="K23" s="56"/>
      <c r="R23" s="43"/>
      <c r="S23" s="43"/>
      <c r="T23" s="43"/>
      <c r="U23" s="43"/>
      <c r="V23" s="43"/>
      <c r="W23" s="43"/>
    </row>
    <row r="24" spans="1:23" ht="33.75" customHeight="1" x14ac:dyDescent="0.3">
      <c r="A24" s="11" t="s">
        <v>11</v>
      </c>
      <c r="B24" s="9">
        <v>13040100</v>
      </c>
      <c r="C24" s="67">
        <v>2369.6060000000002</v>
      </c>
      <c r="D24" s="94">
        <v>2633.9064600000002</v>
      </c>
      <c r="E24" s="67">
        <v>3258.14282</v>
      </c>
      <c r="F24" s="68">
        <f t="shared" si="0"/>
        <v>264.30045999999993</v>
      </c>
      <c r="G24" s="68">
        <f t="shared" si="1"/>
        <v>111.15377239929339</v>
      </c>
      <c r="H24" s="68">
        <f t="shared" si="2"/>
        <v>-624.23635999999988</v>
      </c>
      <c r="I24" s="68">
        <f t="shared" si="3"/>
        <v>80.840730609838658</v>
      </c>
      <c r="J24" s="55"/>
      <c r="K24" s="56"/>
      <c r="R24" s="43"/>
      <c r="S24" s="43"/>
      <c r="T24" s="43"/>
      <c r="U24" s="43"/>
      <c r="V24" s="43"/>
      <c r="W24" s="43"/>
    </row>
    <row r="25" spans="1:23" ht="33" customHeight="1" x14ac:dyDescent="0.3">
      <c r="A25" s="11" t="s">
        <v>37</v>
      </c>
      <c r="B25" s="9">
        <v>13040200</v>
      </c>
      <c r="C25" s="67">
        <v>0.17</v>
      </c>
      <c r="D25" s="94">
        <v>0.25756999999999997</v>
      </c>
      <c r="E25" s="67">
        <v>12.439</v>
      </c>
      <c r="F25" s="68">
        <f t="shared" si="0"/>
        <v>8.7569999999999953E-2</v>
      </c>
      <c r="G25" s="68">
        <f t="shared" si="1"/>
        <v>151.51176470588231</v>
      </c>
      <c r="H25" s="68">
        <f t="shared" si="2"/>
        <v>-12.181430000000001</v>
      </c>
      <c r="I25" s="68">
        <f t="shared" si="3"/>
        <v>2.0706648444408713</v>
      </c>
      <c r="J25" s="55"/>
      <c r="K25" s="56"/>
      <c r="R25" s="43"/>
      <c r="S25" s="43"/>
      <c r="T25" s="43"/>
      <c r="U25" s="43"/>
      <c r="V25" s="43"/>
      <c r="W25" s="43"/>
    </row>
    <row r="26" spans="1:23" s="17" customFormat="1" ht="21" customHeight="1" x14ac:dyDescent="0.3">
      <c r="A26" s="33" t="s">
        <v>21</v>
      </c>
      <c r="B26" s="34">
        <v>14000000</v>
      </c>
      <c r="C26" s="69">
        <v>263614.13</v>
      </c>
      <c r="D26" s="95">
        <v>266500.26821999997</v>
      </c>
      <c r="E26" s="69">
        <v>244095.32598000002</v>
      </c>
      <c r="F26" s="74">
        <f t="shared" si="0"/>
        <v>2886.1382199999643</v>
      </c>
      <c r="G26" s="74">
        <f t="shared" si="1"/>
        <v>101.09483441574243</v>
      </c>
      <c r="H26" s="74">
        <f t="shared" si="2"/>
        <v>22404.942239999946</v>
      </c>
      <c r="I26" s="74">
        <f t="shared" si="3"/>
        <v>109.17876741393881</v>
      </c>
      <c r="J26" s="58"/>
      <c r="K26" s="56"/>
      <c r="R26" s="43"/>
      <c r="S26" s="43"/>
      <c r="T26" s="43"/>
      <c r="U26" s="43"/>
      <c r="V26" s="43"/>
      <c r="W26" s="43"/>
    </row>
    <row r="27" spans="1:23" s="5" customFormat="1" ht="32.25" customHeight="1" x14ac:dyDescent="0.3">
      <c r="A27" s="11" t="s">
        <v>140</v>
      </c>
      <c r="B27" s="9" t="s">
        <v>22</v>
      </c>
      <c r="C27" s="67">
        <v>31848.292000000001</v>
      </c>
      <c r="D27" s="94">
        <v>31922.015299999999</v>
      </c>
      <c r="E27" s="67">
        <v>29517.387860000006</v>
      </c>
      <c r="F27" s="68">
        <f t="shared" si="0"/>
        <v>73.723299999997835</v>
      </c>
      <c r="G27" s="68">
        <f t="shared" si="1"/>
        <v>100.2314827432504</v>
      </c>
      <c r="H27" s="68">
        <f t="shared" si="2"/>
        <v>2404.6274399999929</v>
      </c>
      <c r="I27" s="68">
        <f t="shared" si="3"/>
        <v>108.14647776898505</v>
      </c>
      <c r="J27" s="58"/>
      <c r="K27" s="56"/>
      <c r="R27" s="43"/>
      <c r="S27" s="43"/>
      <c r="T27" s="43"/>
      <c r="U27" s="43"/>
      <c r="V27" s="43"/>
      <c r="W27" s="43"/>
    </row>
    <row r="28" spans="1:23" s="5" customFormat="1" ht="32.25" customHeight="1" x14ac:dyDescent="0.3">
      <c r="A28" s="11" t="s">
        <v>4</v>
      </c>
      <c r="B28" s="9" t="s">
        <v>5</v>
      </c>
      <c r="C28" s="67">
        <v>107586.446</v>
      </c>
      <c r="D28" s="94">
        <v>108454.05854</v>
      </c>
      <c r="E28" s="67">
        <v>103110.03455000001</v>
      </c>
      <c r="F28" s="68">
        <f t="shared" si="0"/>
        <v>867.6125400000019</v>
      </c>
      <c r="G28" s="68">
        <f t="shared" si="1"/>
        <v>100.8064329404468</v>
      </c>
      <c r="H28" s="68">
        <f t="shared" si="2"/>
        <v>5344.023989999987</v>
      </c>
      <c r="I28" s="68">
        <f t="shared" si="3"/>
        <v>105.18283599973827</v>
      </c>
      <c r="J28" s="58"/>
      <c r="K28" s="56"/>
      <c r="R28" s="43"/>
      <c r="S28" s="43"/>
      <c r="T28" s="43"/>
      <c r="U28" s="43"/>
      <c r="V28" s="43"/>
      <c r="W28" s="43"/>
    </row>
    <row r="29" spans="1:23" s="5" customFormat="1" ht="53.25" customHeight="1" x14ac:dyDescent="0.3">
      <c r="A29" s="90" t="s">
        <v>149</v>
      </c>
      <c r="B29" s="91" t="s">
        <v>148</v>
      </c>
      <c r="C29" s="71">
        <v>139434.73800000001</v>
      </c>
      <c r="D29" s="93">
        <v>140376.07384</v>
      </c>
      <c r="E29" s="71">
        <v>132627.42241000003</v>
      </c>
      <c r="F29" s="66">
        <f t="shared" si="0"/>
        <v>941.33583999998518</v>
      </c>
      <c r="G29" s="66">
        <f t="shared" si="1"/>
        <v>100.67510855150026</v>
      </c>
      <c r="H29" s="66">
        <f t="shared" si="2"/>
        <v>7748.651429999969</v>
      </c>
      <c r="I29" s="66">
        <f t="shared" si="3"/>
        <v>105.8424202847327</v>
      </c>
      <c r="J29" s="58"/>
      <c r="K29" s="56"/>
      <c r="R29" s="43"/>
      <c r="S29" s="43"/>
      <c r="T29" s="43"/>
      <c r="U29" s="43"/>
      <c r="V29" s="43"/>
      <c r="W29" s="43"/>
    </row>
    <row r="30" spans="1:23" s="5" customFormat="1" ht="32.25" customHeight="1" x14ac:dyDescent="0.3">
      <c r="A30" s="11" t="s">
        <v>19</v>
      </c>
      <c r="B30" s="7">
        <v>14040000</v>
      </c>
      <c r="C30" s="67">
        <v>124179.39199999999</v>
      </c>
      <c r="D30" s="94">
        <v>126124.19438</v>
      </c>
      <c r="E30" s="67">
        <v>111467.90356999999</v>
      </c>
      <c r="F30" s="68">
        <f t="shared" si="0"/>
        <v>1944.8023800000083</v>
      </c>
      <c r="G30" s="68">
        <f t="shared" si="1"/>
        <v>101.56612329040877</v>
      </c>
      <c r="H30" s="68">
        <f t="shared" si="2"/>
        <v>14656.290810000006</v>
      </c>
      <c r="I30" s="68">
        <f t="shared" si="3"/>
        <v>113.14844034973359</v>
      </c>
      <c r="J30" s="58"/>
      <c r="K30" s="56"/>
      <c r="R30" s="43"/>
      <c r="S30" s="43"/>
      <c r="T30" s="43"/>
      <c r="U30" s="43"/>
      <c r="V30" s="43"/>
      <c r="W30" s="43"/>
    </row>
    <row r="31" spans="1:23" s="5" customFormat="1" ht="19.5" customHeight="1" x14ac:dyDescent="0.3">
      <c r="A31" s="11" t="s">
        <v>35</v>
      </c>
      <c r="B31" s="7">
        <v>16010000</v>
      </c>
      <c r="C31" s="67">
        <v>0</v>
      </c>
      <c r="D31" s="94">
        <v>0</v>
      </c>
      <c r="E31" s="67">
        <v>21.184930000000001</v>
      </c>
      <c r="F31" s="68">
        <f t="shared" si="0"/>
        <v>0</v>
      </c>
      <c r="G31" s="68">
        <f t="shared" si="1"/>
        <v>0</v>
      </c>
      <c r="H31" s="68">
        <f t="shared" si="2"/>
        <v>-21.184930000000001</v>
      </c>
      <c r="I31" s="68">
        <f t="shared" si="3"/>
        <v>0</v>
      </c>
      <c r="J31" s="58"/>
      <c r="K31" s="56"/>
      <c r="R31" s="43"/>
      <c r="S31" s="43"/>
      <c r="T31" s="43"/>
      <c r="U31" s="43"/>
      <c r="V31" s="43"/>
      <c r="W31" s="43"/>
    </row>
    <row r="32" spans="1:23" s="5" customFormat="1" ht="69" customHeight="1" x14ac:dyDescent="0.3">
      <c r="A32" s="33" t="s">
        <v>146</v>
      </c>
      <c r="B32" s="34">
        <v>18000000</v>
      </c>
      <c r="C32" s="69">
        <v>1029042.6882999998</v>
      </c>
      <c r="D32" s="95">
        <v>1076681.2858699998</v>
      </c>
      <c r="E32" s="69">
        <v>916339.90766000003</v>
      </c>
      <c r="F32" s="74">
        <f t="shared" si="0"/>
        <v>47638.597569999984</v>
      </c>
      <c r="G32" s="74">
        <f t="shared" si="1"/>
        <v>104.6294092666554</v>
      </c>
      <c r="H32" s="74">
        <f t="shared" si="2"/>
        <v>160341.37820999976</v>
      </c>
      <c r="I32" s="74">
        <f t="shared" si="3"/>
        <v>117.49802413598394</v>
      </c>
      <c r="J32" s="58"/>
      <c r="K32" s="56"/>
      <c r="R32" s="43"/>
      <c r="S32" s="43"/>
      <c r="T32" s="43"/>
      <c r="U32" s="43"/>
      <c r="V32" s="43"/>
      <c r="W32" s="43"/>
    </row>
    <row r="33" spans="1:23" s="5" customFormat="1" ht="20.25" customHeight="1" x14ac:dyDescent="0.3">
      <c r="A33" s="11" t="s">
        <v>12</v>
      </c>
      <c r="B33" s="7">
        <v>18010000</v>
      </c>
      <c r="C33" s="67">
        <v>464595.82978999993</v>
      </c>
      <c r="D33" s="94">
        <v>485054.63792000001</v>
      </c>
      <c r="E33" s="67">
        <v>422260.29884000012</v>
      </c>
      <c r="F33" s="68">
        <f t="shared" si="0"/>
        <v>20458.808130000078</v>
      </c>
      <c r="G33" s="68">
        <f t="shared" si="1"/>
        <v>104.40357119418131</v>
      </c>
      <c r="H33" s="68">
        <f t="shared" si="2"/>
        <v>62794.339079999889</v>
      </c>
      <c r="I33" s="68">
        <f t="shared" si="3"/>
        <v>114.87100237756273</v>
      </c>
      <c r="J33" s="58"/>
      <c r="K33" s="56"/>
      <c r="R33" s="43"/>
      <c r="S33" s="43"/>
      <c r="T33" s="43"/>
      <c r="U33" s="43"/>
      <c r="V33" s="43"/>
      <c r="W33" s="43"/>
    </row>
    <row r="34" spans="1:23" s="26" customFormat="1" ht="33" customHeight="1" x14ac:dyDescent="0.35">
      <c r="A34" s="35" t="s">
        <v>14</v>
      </c>
      <c r="B34" s="36" t="s">
        <v>13</v>
      </c>
      <c r="C34" s="75">
        <v>70925.628499999992</v>
      </c>
      <c r="D34" s="96">
        <v>73889.972079999992</v>
      </c>
      <c r="E34" s="75">
        <v>60743.2837</v>
      </c>
      <c r="F34" s="73">
        <f t="shared" si="0"/>
        <v>2964.3435800000007</v>
      </c>
      <c r="G34" s="73">
        <f t="shared" si="1"/>
        <v>104.17950978044558</v>
      </c>
      <c r="H34" s="73">
        <f t="shared" si="2"/>
        <v>13146.688379999992</v>
      </c>
      <c r="I34" s="73">
        <f t="shared" si="3"/>
        <v>121.64303208389109</v>
      </c>
      <c r="J34" s="58"/>
      <c r="K34" s="56"/>
      <c r="R34" s="43"/>
      <c r="S34" s="43"/>
      <c r="T34" s="43"/>
      <c r="U34" s="43"/>
      <c r="V34" s="43"/>
      <c r="W34" s="43"/>
    </row>
    <row r="35" spans="1:23" s="26" customFormat="1" ht="35.25" customHeight="1" x14ac:dyDescent="0.35">
      <c r="A35" s="35" t="s">
        <v>28</v>
      </c>
      <c r="B35" s="36" t="s">
        <v>15</v>
      </c>
      <c r="C35" s="75">
        <v>392397.53628999996</v>
      </c>
      <c r="D35" s="96">
        <v>409758.01805000001</v>
      </c>
      <c r="E35" s="75">
        <v>359807.27606000006</v>
      </c>
      <c r="F35" s="73">
        <f t="shared" si="0"/>
        <v>17360.481760000053</v>
      </c>
      <c r="G35" s="73">
        <f t="shared" si="1"/>
        <v>104.42420763497604</v>
      </c>
      <c r="H35" s="73">
        <f t="shared" si="2"/>
        <v>49950.741989999951</v>
      </c>
      <c r="I35" s="73">
        <f t="shared" si="3"/>
        <v>113.88263809920018</v>
      </c>
      <c r="J35" s="58"/>
      <c r="K35" s="56"/>
      <c r="R35" s="43"/>
      <c r="S35" s="43"/>
      <c r="T35" s="43"/>
      <c r="U35" s="43"/>
      <c r="V35" s="43"/>
      <c r="W35" s="43"/>
    </row>
    <row r="36" spans="1:23" s="26" customFormat="1" ht="45" customHeight="1" x14ac:dyDescent="0.35">
      <c r="A36" s="35" t="s">
        <v>24</v>
      </c>
      <c r="B36" s="36" t="s">
        <v>16</v>
      </c>
      <c r="C36" s="75">
        <v>1272.665</v>
      </c>
      <c r="D36" s="96">
        <v>1406.64779</v>
      </c>
      <c r="E36" s="75">
        <v>1709.7390800000001</v>
      </c>
      <c r="F36" s="73">
        <f t="shared" si="0"/>
        <v>133.98279000000002</v>
      </c>
      <c r="G36" s="73">
        <f t="shared" si="1"/>
        <v>110.52773432128645</v>
      </c>
      <c r="H36" s="73">
        <f t="shared" si="2"/>
        <v>-303.09129000000007</v>
      </c>
      <c r="I36" s="73">
        <f t="shared" si="3"/>
        <v>82.27265823507993</v>
      </c>
      <c r="J36" s="58"/>
      <c r="K36" s="56"/>
      <c r="R36" s="43"/>
      <c r="S36" s="43"/>
      <c r="T36" s="43"/>
      <c r="U36" s="43"/>
      <c r="V36" s="43"/>
      <c r="W36" s="43"/>
    </row>
    <row r="37" spans="1:23" s="5" customFormat="1" ht="20.25" customHeight="1" x14ac:dyDescent="0.3">
      <c r="A37" s="11" t="s">
        <v>43</v>
      </c>
      <c r="B37" s="7">
        <v>18020000</v>
      </c>
      <c r="C37" s="67">
        <v>1652.5</v>
      </c>
      <c r="D37" s="94">
        <v>1650.87905</v>
      </c>
      <c r="E37" s="67">
        <v>1346.01971</v>
      </c>
      <c r="F37" s="68">
        <f t="shared" si="0"/>
        <v>-1.6209499999999935</v>
      </c>
      <c r="G37" s="68">
        <f t="shared" si="1"/>
        <v>99.901909228441752</v>
      </c>
      <c r="H37" s="68">
        <f t="shared" si="2"/>
        <v>304.85933999999997</v>
      </c>
      <c r="I37" s="68">
        <f t="shared" si="3"/>
        <v>122.64895066061105</v>
      </c>
      <c r="J37" s="58"/>
      <c r="K37" s="56"/>
      <c r="R37" s="43"/>
      <c r="S37" s="43"/>
      <c r="T37" s="43"/>
      <c r="U37" s="43"/>
      <c r="V37" s="43"/>
      <c r="W37" s="43"/>
    </row>
    <row r="38" spans="1:23" s="5" customFormat="1" ht="17.25" customHeight="1" x14ac:dyDescent="0.3">
      <c r="A38" s="11" t="s">
        <v>44</v>
      </c>
      <c r="B38" s="7">
        <v>18030000</v>
      </c>
      <c r="C38" s="67">
        <v>1008.5105000000001</v>
      </c>
      <c r="D38" s="94">
        <v>1101.41571</v>
      </c>
      <c r="E38" s="67">
        <v>706.44812999999999</v>
      </c>
      <c r="F38" s="68">
        <f t="shared" si="0"/>
        <v>92.905209999999897</v>
      </c>
      <c r="G38" s="68">
        <f t="shared" si="1"/>
        <v>109.21212124216851</v>
      </c>
      <c r="H38" s="68">
        <f t="shared" si="2"/>
        <v>394.96758</v>
      </c>
      <c r="I38" s="68">
        <f t="shared" si="3"/>
        <v>155.90892851538868</v>
      </c>
      <c r="J38" s="58"/>
      <c r="K38" s="56"/>
      <c r="R38" s="43"/>
      <c r="S38" s="43"/>
      <c r="T38" s="43"/>
      <c r="U38" s="43"/>
      <c r="V38" s="43"/>
      <c r="W38" s="43"/>
    </row>
    <row r="39" spans="1:23" s="5" customFormat="1" ht="35.25" customHeight="1" x14ac:dyDescent="0.3">
      <c r="A39" s="11" t="s">
        <v>17</v>
      </c>
      <c r="B39" s="7">
        <v>18040000</v>
      </c>
      <c r="C39" s="67">
        <v>0</v>
      </c>
      <c r="D39" s="94">
        <v>0</v>
      </c>
      <c r="E39" s="67">
        <v>0.1769</v>
      </c>
      <c r="F39" s="68">
        <f t="shared" si="0"/>
        <v>0</v>
      </c>
      <c r="G39" s="68">
        <f t="shared" si="1"/>
        <v>0</v>
      </c>
      <c r="H39" s="68">
        <f t="shared" si="2"/>
        <v>-0.1769</v>
      </c>
      <c r="I39" s="68">
        <f t="shared" si="3"/>
        <v>0</v>
      </c>
      <c r="J39" s="58"/>
      <c r="K39" s="56"/>
      <c r="R39" s="43"/>
      <c r="S39" s="43"/>
      <c r="T39" s="43"/>
      <c r="U39" s="43"/>
      <c r="V39" s="43"/>
      <c r="W39" s="43"/>
    </row>
    <row r="40" spans="1:23" s="5" customFormat="1" ht="21" customHeight="1" x14ac:dyDescent="0.3">
      <c r="A40" s="11" t="s">
        <v>33</v>
      </c>
      <c r="B40" s="7">
        <v>18050000</v>
      </c>
      <c r="C40" s="67">
        <v>561785.84800999996</v>
      </c>
      <c r="D40" s="94">
        <v>588874.35318999994</v>
      </c>
      <c r="E40" s="67">
        <v>492026.96407999995</v>
      </c>
      <c r="F40" s="68">
        <f t="shared" si="0"/>
        <v>27088.505179999978</v>
      </c>
      <c r="G40" s="68">
        <f t="shared" si="1"/>
        <v>104.82185609978517</v>
      </c>
      <c r="H40" s="68">
        <f t="shared" si="2"/>
        <v>96847.389109999989</v>
      </c>
      <c r="I40" s="68">
        <f t="shared" si="3"/>
        <v>119.68334993410103</v>
      </c>
      <c r="J40" s="58"/>
      <c r="K40" s="56"/>
      <c r="R40" s="43"/>
      <c r="S40" s="43"/>
      <c r="T40" s="43"/>
      <c r="U40" s="43"/>
      <c r="V40" s="43"/>
      <c r="W40" s="43"/>
    </row>
    <row r="41" spans="1:23" s="5" customFormat="1" ht="60.75" hidden="1" customHeight="1" x14ac:dyDescent="0.3">
      <c r="A41" s="41" t="s">
        <v>26</v>
      </c>
      <c r="B41" s="7">
        <v>19090100</v>
      </c>
      <c r="C41" s="67">
        <v>0</v>
      </c>
      <c r="D41" s="94">
        <v>0</v>
      </c>
      <c r="E41" s="67">
        <v>0</v>
      </c>
      <c r="F41" s="68">
        <f t="shared" si="0"/>
        <v>0</v>
      </c>
      <c r="G41" s="68">
        <f t="shared" si="1"/>
        <v>0</v>
      </c>
      <c r="H41" s="68">
        <f t="shared" si="2"/>
        <v>0</v>
      </c>
      <c r="I41" s="68">
        <f t="shared" si="3"/>
        <v>0</v>
      </c>
      <c r="J41" s="58"/>
      <c r="K41" s="56"/>
      <c r="R41" s="43"/>
      <c r="S41" s="43"/>
      <c r="T41" s="43"/>
      <c r="U41" s="43"/>
      <c r="V41" s="43"/>
      <c r="W41" s="43"/>
    </row>
    <row r="42" spans="1:23" s="5" customFormat="1" ht="20.25" customHeight="1" x14ac:dyDescent="0.3">
      <c r="A42" s="11" t="s">
        <v>137</v>
      </c>
      <c r="B42" s="7">
        <v>19090500</v>
      </c>
      <c r="C42" s="67">
        <v>0</v>
      </c>
      <c r="D42" s="94">
        <v>7.5799999999999992E-2</v>
      </c>
      <c r="E42" s="67">
        <v>0</v>
      </c>
      <c r="F42" s="68">
        <f t="shared" ref="F42:F73" si="4">D42-C42</f>
        <v>7.5799999999999992E-2</v>
      </c>
      <c r="G42" s="68">
        <f t="shared" ref="G42:G73" si="5">IF(C42=0,0,D42/C42*100)</f>
        <v>0</v>
      </c>
      <c r="H42" s="68">
        <f t="shared" ref="H42:H73" si="6">D42-E42</f>
        <v>7.5799999999999992E-2</v>
      </c>
      <c r="I42" s="68">
        <f t="shared" ref="I42:I73" si="7">IF(E42=0,0,D42/E42*100)</f>
        <v>0</v>
      </c>
      <c r="J42" s="58"/>
      <c r="K42" s="56"/>
      <c r="R42" s="43"/>
      <c r="S42" s="43"/>
      <c r="T42" s="43"/>
      <c r="U42" s="43"/>
      <c r="V42" s="43"/>
      <c r="W42" s="43"/>
    </row>
    <row r="43" spans="1:23" s="17" customFormat="1" ht="20.25" customHeight="1" x14ac:dyDescent="0.3">
      <c r="A43" s="22" t="s">
        <v>55</v>
      </c>
      <c r="B43" s="13">
        <v>20000000</v>
      </c>
      <c r="C43" s="65">
        <v>160364.03019999998</v>
      </c>
      <c r="D43" s="93">
        <v>175709.90809000001</v>
      </c>
      <c r="E43" s="65">
        <v>148954.19736999995</v>
      </c>
      <c r="F43" s="70">
        <f t="shared" si="4"/>
        <v>15345.877890000032</v>
      </c>
      <c r="G43" s="70">
        <f t="shared" si="5"/>
        <v>109.56940148664339</v>
      </c>
      <c r="H43" s="70">
        <f t="shared" si="6"/>
        <v>26755.710720000061</v>
      </c>
      <c r="I43" s="70">
        <f t="shared" si="7"/>
        <v>117.96237446974341</v>
      </c>
      <c r="J43" s="58"/>
      <c r="K43" s="56"/>
      <c r="R43" s="43"/>
      <c r="S43" s="43"/>
      <c r="T43" s="43"/>
      <c r="U43" s="43"/>
      <c r="V43" s="43"/>
      <c r="W43" s="43"/>
    </row>
    <row r="44" spans="1:23" ht="53.25" customHeight="1" x14ac:dyDescent="0.3">
      <c r="A44" s="8" t="s">
        <v>42</v>
      </c>
      <c r="B44" s="7">
        <v>21010300</v>
      </c>
      <c r="C44" s="67">
        <v>3485.2780000000002</v>
      </c>
      <c r="D44" s="94">
        <v>3624.5166200000003</v>
      </c>
      <c r="E44" s="67">
        <v>1583.8593500000002</v>
      </c>
      <c r="F44" s="68">
        <f t="shared" si="4"/>
        <v>139.23862000000008</v>
      </c>
      <c r="G44" s="68">
        <f t="shared" si="5"/>
        <v>103.99505061002307</v>
      </c>
      <c r="H44" s="68">
        <f t="shared" si="6"/>
        <v>2040.6572700000002</v>
      </c>
      <c r="I44" s="68">
        <f t="shared" si="7"/>
        <v>228.84081342197459</v>
      </c>
      <c r="J44" s="58"/>
      <c r="K44" s="56"/>
      <c r="R44" s="43"/>
      <c r="S44" s="43"/>
      <c r="T44" s="43"/>
      <c r="U44" s="43"/>
      <c r="V44" s="43"/>
      <c r="W44" s="43"/>
    </row>
    <row r="45" spans="1:23" ht="33" customHeight="1" x14ac:dyDescent="0.3">
      <c r="A45" s="8" t="s">
        <v>30</v>
      </c>
      <c r="B45" s="7">
        <v>21050000</v>
      </c>
      <c r="C45" s="67">
        <v>23132.75</v>
      </c>
      <c r="D45" s="94">
        <v>24686.934389999995</v>
      </c>
      <c r="E45" s="67">
        <v>27098.925659999997</v>
      </c>
      <c r="F45" s="68">
        <f t="shared" si="4"/>
        <v>1554.1843899999949</v>
      </c>
      <c r="G45" s="68">
        <f t="shared" si="5"/>
        <v>106.71854574142718</v>
      </c>
      <c r="H45" s="68">
        <f t="shared" si="6"/>
        <v>-2411.9912700000023</v>
      </c>
      <c r="I45" s="68">
        <f t="shared" si="7"/>
        <v>91.099310355464468</v>
      </c>
      <c r="J45" s="58"/>
      <c r="K45" s="56"/>
      <c r="R45" s="43"/>
      <c r="S45" s="43"/>
      <c r="T45" s="43"/>
      <c r="U45" s="43"/>
      <c r="V45" s="43"/>
      <c r="W45" s="43"/>
    </row>
    <row r="46" spans="1:23" ht="18" customHeight="1" x14ac:dyDescent="0.3">
      <c r="A46" s="11" t="s">
        <v>56</v>
      </c>
      <c r="B46" s="7">
        <v>21080500</v>
      </c>
      <c r="C46" s="67">
        <v>442.22</v>
      </c>
      <c r="D46" s="94">
        <v>467.97253000000001</v>
      </c>
      <c r="E46" s="67">
        <v>164.68871999999999</v>
      </c>
      <c r="F46" s="68">
        <f t="shared" si="4"/>
        <v>25.752529999999979</v>
      </c>
      <c r="G46" s="68">
        <f t="shared" si="5"/>
        <v>105.82346569580751</v>
      </c>
      <c r="H46" s="68">
        <f t="shared" si="6"/>
        <v>303.28381000000002</v>
      </c>
      <c r="I46" s="68">
        <f t="shared" si="7"/>
        <v>284.15578796167705</v>
      </c>
      <c r="J46" s="58"/>
      <c r="K46" s="56"/>
      <c r="R46" s="43"/>
      <c r="S46" s="43"/>
      <c r="T46" s="43"/>
      <c r="U46" s="43"/>
      <c r="V46" s="43"/>
      <c r="W46" s="43"/>
    </row>
    <row r="47" spans="1:23" ht="78" customHeight="1" x14ac:dyDescent="0.3">
      <c r="A47" s="11" t="s">
        <v>60</v>
      </c>
      <c r="B47" s="7">
        <v>21080900</v>
      </c>
      <c r="C47" s="67">
        <v>109.77999999999999</v>
      </c>
      <c r="D47" s="94">
        <v>154.03798</v>
      </c>
      <c r="E47" s="67">
        <v>16.440870000000004</v>
      </c>
      <c r="F47" s="68">
        <f t="shared" si="4"/>
        <v>44.257980000000018</v>
      </c>
      <c r="G47" s="68">
        <f t="shared" si="5"/>
        <v>140.31515758790309</v>
      </c>
      <c r="H47" s="68">
        <f t="shared" si="6"/>
        <v>137.59710999999999</v>
      </c>
      <c r="I47" s="68">
        <f t="shared" si="7"/>
        <v>936.92109967416548</v>
      </c>
      <c r="J47" s="58"/>
      <c r="K47" s="56"/>
      <c r="R47" s="43"/>
      <c r="S47" s="43"/>
      <c r="T47" s="43"/>
      <c r="U47" s="43"/>
      <c r="V47" s="43"/>
      <c r="W47" s="43"/>
    </row>
    <row r="48" spans="1:23" ht="19.5" customHeight="1" x14ac:dyDescent="0.3">
      <c r="A48" s="11" t="s">
        <v>31</v>
      </c>
      <c r="B48" s="7">
        <v>21081100</v>
      </c>
      <c r="C48" s="67">
        <v>6101.6167999999998</v>
      </c>
      <c r="D48" s="94">
        <v>8300.76512</v>
      </c>
      <c r="E48" s="67">
        <v>3670.9671900000003</v>
      </c>
      <c r="F48" s="68">
        <f t="shared" si="4"/>
        <v>2199.1483200000002</v>
      </c>
      <c r="G48" s="68">
        <f t="shared" si="5"/>
        <v>136.04205888511387</v>
      </c>
      <c r="H48" s="68">
        <f t="shared" si="6"/>
        <v>4629.7979299999997</v>
      </c>
      <c r="I48" s="68">
        <f t="shared" si="7"/>
        <v>226.11929473551081</v>
      </c>
      <c r="J48" s="58"/>
      <c r="K48" s="56"/>
      <c r="R48" s="43"/>
      <c r="S48" s="43"/>
      <c r="T48" s="43"/>
      <c r="U48" s="43"/>
      <c r="V48" s="43"/>
      <c r="W48" s="43"/>
    </row>
    <row r="49" spans="1:23" ht="51" customHeight="1" x14ac:dyDescent="0.3">
      <c r="A49" s="11" t="s">
        <v>36</v>
      </c>
      <c r="B49" s="7">
        <v>21081500</v>
      </c>
      <c r="C49" s="67">
        <v>3858.6783</v>
      </c>
      <c r="D49" s="94">
        <v>4830.3906199999992</v>
      </c>
      <c r="E49" s="67">
        <v>3145.8096700000001</v>
      </c>
      <c r="F49" s="68">
        <f t="shared" si="4"/>
        <v>971.71231999999918</v>
      </c>
      <c r="G49" s="68">
        <f t="shared" si="5"/>
        <v>125.18251702921177</v>
      </c>
      <c r="H49" s="68">
        <f t="shared" si="6"/>
        <v>1684.5809499999991</v>
      </c>
      <c r="I49" s="68">
        <f t="shared" si="7"/>
        <v>153.54999592203552</v>
      </c>
      <c r="J49" s="58"/>
      <c r="K49" s="56"/>
      <c r="R49" s="43"/>
      <c r="S49" s="43"/>
      <c r="T49" s="43"/>
      <c r="U49" s="43"/>
      <c r="V49" s="43"/>
      <c r="W49" s="43"/>
    </row>
    <row r="50" spans="1:23" ht="20.25" customHeight="1" x14ac:dyDescent="0.3">
      <c r="A50" s="11" t="s">
        <v>6</v>
      </c>
      <c r="B50" s="7">
        <v>21081700</v>
      </c>
      <c r="C50" s="67">
        <v>138</v>
      </c>
      <c r="D50" s="94">
        <v>162.73454000000001</v>
      </c>
      <c r="E50" s="67">
        <v>127.67811999999999</v>
      </c>
      <c r="F50" s="68">
        <f t="shared" si="4"/>
        <v>24.73454000000001</v>
      </c>
      <c r="G50" s="68">
        <f t="shared" si="5"/>
        <v>117.92357971014494</v>
      </c>
      <c r="H50" s="68">
        <f t="shared" si="6"/>
        <v>35.056420000000017</v>
      </c>
      <c r="I50" s="68">
        <f t="shared" si="7"/>
        <v>127.45687358178522</v>
      </c>
      <c r="J50" s="58"/>
      <c r="K50" s="56"/>
      <c r="R50" s="43"/>
      <c r="S50" s="43"/>
      <c r="T50" s="43"/>
      <c r="U50" s="43"/>
      <c r="V50" s="43"/>
      <c r="W50" s="43"/>
    </row>
    <row r="51" spans="1:23" ht="59.5" customHeight="1" x14ac:dyDescent="0.3">
      <c r="A51" s="30" t="s">
        <v>144</v>
      </c>
      <c r="B51" s="7">
        <v>21082400</v>
      </c>
      <c r="C51" s="67">
        <v>153.07</v>
      </c>
      <c r="D51" s="94">
        <v>215.09591999999998</v>
      </c>
      <c r="E51" s="67">
        <v>0</v>
      </c>
      <c r="F51" s="68">
        <f t="shared" si="4"/>
        <v>62.025919999999985</v>
      </c>
      <c r="G51" s="68">
        <f t="shared" si="5"/>
        <v>140.52127784673678</v>
      </c>
      <c r="H51" s="68">
        <f t="shared" si="6"/>
        <v>215.09591999999998</v>
      </c>
      <c r="I51" s="68">
        <f t="shared" si="7"/>
        <v>0</v>
      </c>
      <c r="J51" s="58"/>
      <c r="K51" s="56"/>
      <c r="R51" s="43"/>
      <c r="S51" s="43"/>
      <c r="T51" s="43"/>
      <c r="U51" s="43"/>
      <c r="V51" s="43"/>
      <c r="W51" s="43"/>
    </row>
    <row r="52" spans="1:23" ht="19.5" customHeight="1" x14ac:dyDescent="0.3">
      <c r="A52" s="37" t="s">
        <v>45</v>
      </c>
      <c r="B52" s="34">
        <v>22010000</v>
      </c>
      <c r="C52" s="69">
        <v>73817.051000000007</v>
      </c>
      <c r="D52" s="95">
        <v>79540.774770000004</v>
      </c>
      <c r="E52" s="69">
        <v>59311.534149999999</v>
      </c>
      <c r="F52" s="74">
        <f t="shared" si="4"/>
        <v>5723.7237699999969</v>
      </c>
      <c r="G52" s="74">
        <f t="shared" si="5"/>
        <v>107.75393177112969</v>
      </c>
      <c r="H52" s="74">
        <f t="shared" si="6"/>
        <v>20229.240620000004</v>
      </c>
      <c r="I52" s="74">
        <f t="shared" si="7"/>
        <v>134.10675665350328</v>
      </c>
      <c r="J52" s="58"/>
      <c r="K52" s="56"/>
      <c r="R52" s="43"/>
      <c r="S52" s="43"/>
      <c r="T52" s="43"/>
      <c r="U52" s="43"/>
      <c r="V52" s="43"/>
      <c r="W52" s="43"/>
    </row>
    <row r="53" spans="1:23" ht="53.25" customHeight="1" x14ac:dyDescent="0.3">
      <c r="A53" s="11" t="s">
        <v>25</v>
      </c>
      <c r="B53" s="7">
        <v>22010200</v>
      </c>
      <c r="C53" s="67">
        <v>52</v>
      </c>
      <c r="D53" s="94">
        <v>97.170869999999994</v>
      </c>
      <c r="E53" s="67">
        <v>64.072999999999993</v>
      </c>
      <c r="F53" s="68">
        <f t="shared" si="4"/>
        <v>45.170869999999994</v>
      </c>
      <c r="G53" s="68">
        <f t="shared" si="5"/>
        <v>186.86705769230767</v>
      </c>
      <c r="H53" s="68">
        <f t="shared" si="6"/>
        <v>33.09787</v>
      </c>
      <c r="I53" s="68">
        <f t="shared" si="7"/>
        <v>151.65650117834346</v>
      </c>
      <c r="J53" s="58"/>
      <c r="K53" s="56"/>
      <c r="R53" s="43"/>
      <c r="S53" s="43"/>
      <c r="T53" s="43"/>
      <c r="U53" s="43"/>
      <c r="V53" s="43"/>
      <c r="W53" s="43"/>
    </row>
    <row r="54" spans="1:23" ht="50.25" customHeight="1" x14ac:dyDescent="0.3">
      <c r="A54" s="11" t="s">
        <v>38</v>
      </c>
      <c r="B54" s="7">
        <v>22010300</v>
      </c>
      <c r="C54" s="67">
        <v>1249.664</v>
      </c>
      <c r="D54" s="94">
        <v>1457.6861600000004</v>
      </c>
      <c r="E54" s="67">
        <v>1080.9546700000001</v>
      </c>
      <c r="F54" s="68">
        <f t="shared" si="4"/>
        <v>208.02216000000044</v>
      </c>
      <c r="G54" s="68">
        <f t="shared" si="5"/>
        <v>116.64624731127731</v>
      </c>
      <c r="H54" s="68">
        <f t="shared" si="6"/>
        <v>376.73149000000035</v>
      </c>
      <c r="I54" s="68">
        <f t="shared" si="7"/>
        <v>134.85173804744286</v>
      </c>
      <c r="J54" s="58"/>
      <c r="K54" s="56"/>
      <c r="R54" s="43"/>
      <c r="S54" s="43"/>
      <c r="T54" s="43"/>
      <c r="U54" s="43"/>
      <c r="V54" s="43"/>
      <c r="W54" s="43"/>
    </row>
    <row r="55" spans="1:23" ht="64.5" customHeight="1" x14ac:dyDescent="0.3">
      <c r="A55" s="30" t="s">
        <v>143</v>
      </c>
      <c r="B55" s="7">
        <v>22010500</v>
      </c>
      <c r="C55" s="67">
        <v>0</v>
      </c>
      <c r="D55" s="94">
        <v>8.58</v>
      </c>
      <c r="E55" s="67">
        <v>6.24</v>
      </c>
      <c r="F55" s="68">
        <f t="shared" si="4"/>
        <v>8.58</v>
      </c>
      <c r="G55" s="68">
        <f t="shared" si="5"/>
        <v>0</v>
      </c>
      <c r="H55" s="68">
        <f t="shared" si="6"/>
        <v>2.34</v>
      </c>
      <c r="I55" s="68">
        <f t="shared" si="7"/>
        <v>137.5</v>
      </c>
      <c r="J55" s="58"/>
      <c r="K55" s="56"/>
      <c r="R55" s="43"/>
      <c r="S55" s="43"/>
      <c r="T55" s="43"/>
      <c r="U55" s="43"/>
      <c r="V55" s="43"/>
      <c r="W55" s="43"/>
    </row>
    <row r="56" spans="1:23" ht="61" customHeight="1" x14ac:dyDescent="0.3">
      <c r="A56" s="11" t="s">
        <v>147</v>
      </c>
      <c r="B56" s="7">
        <v>22010600</v>
      </c>
      <c r="C56" s="67">
        <v>500</v>
      </c>
      <c r="D56" s="94">
        <v>500</v>
      </c>
      <c r="E56" s="67">
        <v>0</v>
      </c>
      <c r="F56" s="68">
        <f t="shared" si="4"/>
        <v>0</v>
      </c>
      <c r="G56" s="68">
        <f t="shared" si="5"/>
        <v>100</v>
      </c>
      <c r="H56" s="68">
        <f t="shared" si="6"/>
        <v>500</v>
      </c>
      <c r="I56" s="68">
        <f t="shared" si="7"/>
        <v>0</v>
      </c>
      <c r="J56" s="58"/>
      <c r="K56" s="56"/>
      <c r="R56" s="43"/>
      <c r="S56" s="43"/>
      <c r="T56" s="43"/>
      <c r="U56" s="43"/>
      <c r="V56" s="43"/>
      <c r="W56" s="43"/>
    </row>
    <row r="57" spans="1:23" ht="51" customHeight="1" x14ac:dyDescent="0.3">
      <c r="A57" s="11" t="s">
        <v>39</v>
      </c>
      <c r="B57" s="7">
        <v>22010900</v>
      </c>
      <c r="C57" s="67">
        <v>0</v>
      </c>
      <c r="D57" s="94">
        <v>8.8098200000000002</v>
      </c>
      <c r="E57" s="67">
        <v>4.0283499999999997</v>
      </c>
      <c r="F57" s="68">
        <f t="shared" si="4"/>
        <v>8.8098200000000002</v>
      </c>
      <c r="G57" s="68">
        <f t="shared" si="5"/>
        <v>0</v>
      </c>
      <c r="H57" s="68">
        <f t="shared" si="6"/>
        <v>4.7814700000000006</v>
      </c>
      <c r="I57" s="68">
        <f t="shared" si="7"/>
        <v>218.69549567440765</v>
      </c>
      <c r="J57" s="58"/>
      <c r="K57" s="56"/>
      <c r="R57" s="43"/>
      <c r="S57" s="43"/>
      <c r="T57" s="43"/>
      <c r="U57" s="43"/>
      <c r="V57" s="43"/>
      <c r="W57" s="43"/>
    </row>
    <row r="58" spans="1:23" ht="51.75" customHeight="1" x14ac:dyDescent="0.3">
      <c r="A58" s="11" t="s">
        <v>132</v>
      </c>
      <c r="B58" s="7">
        <v>22011000</v>
      </c>
      <c r="C58" s="67">
        <v>2533.1</v>
      </c>
      <c r="D58" s="94">
        <v>3096.62</v>
      </c>
      <c r="E58" s="67">
        <v>2065.3220000000001</v>
      </c>
      <c r="F58" s="68">
        <f t="shared" si="4"/>
        <v>563.52</v>
      </c>
      <c r="G58" s="68">
        <f t="shared" si="5"/>
        <v>122.24625952390352</v>
      </c>
      <c r="H58" s="68">
        <f t="shared" si="6"/>
        <v>1031.2979999999998</v>
      </c>
      <c r="I58" s="68">
        <f t="shared" si="7"/>
        <v>149.93400544806087</v>
      </c>
      <c r="J58" s="58"/>
      <c r="K58" s="56"/>
      <c r="R58" s="43"/>
      <c r="S58" s="43"/>
      <c r="T58" s="43"/>
      <c r="U58" s="43"/>
      <c r="V58" s="43"/>
      <c r="W58" s="43"/>
    </row>
    <row r="59" spans="1:23" ht="52.5" customHeight="1" x14ac:dyDescent="0.3">
      <c r="A59" s="11" t="s">
        <v>133</v>
      </c>
      <c r="B59" s="7">
        <v>22011100</v>
      </c>
      <c r="C59" s="67">
        <v>12800</v>
      </c>
      <c r="D59" s="94">
        <v>13162.60665</v>
      </c>
      <c r="E59" s="67">
        <v>12618.270500000001</v>
      </c>
      <c r="F59" s="68">
        <f t="shared" si="4"/>
        <v>362.60664999999972</v>
      </c>
      <c r="G59" s="68">
        <f t="shared" si="5"/>
        <v>102.83286445312501</v>
      </c>
      <c r="H59" s="68">
        <f t="shared" si="6"/>
        <v>544.33614999999918</v>
      </c>
      <c r="I59" s="68">
        <f t="shared" si="7"/>
        <v>104.31387288773053</v>
      </c>
      <c r="J59" s="58"/>
      <c r="K59" s="56"/>
      <c r="R59" s="43"/>
      <c r="S59" s="43"/>
      <c r="T59" s="43"/>
      <c r="U59" s="43"/>
      <c r="V59" s="43"/>
      <c r="W59" s="43"/>
    </row>
    <row r="60" spans="1:23" ht="32.25" customHeight="1" x14ac:dyDescent="0.3">
      <c r="A60" s="11" t="s">
        <v>34</v>
      </c>
      <c r="B60" s="7">
        <v>22011800</v>
      </c>
      <c r="C60" s="67">
        <v>500</v>
      </c>
      <c r="D60" s="94">
        <v>376.38400000000001</v>
      </c>
      <c r="E60" s="67">
        <v>511.73515000000003</v>
      </c>
      <c r="F60" s="68">
        <f t="shared" si="4"/>
        <v>-123.61599999999999</v>
      </c>
      <c r="G60" s="68">
        <f t="shared" si="5"/>
        <v>75.276799999999994</v>
      </c>
      <c r="H60" s="68">
        <f t="shared" si="6"/>
        <v>-135.35115000000002</v>
      </c>
      <c r="I60" s="68">
        <f t="shared" si="7"/>
        <v>73.550546605993347</v>
      </c>
      <c r="J60" s="58"/>
      <c r="K60" s="56"/>
      <c r="R60" s="43"/>
      <c r="S60" s="43"/>
      <c r="T60" s="43"/>
      <c r="U60" s="43"/>
      <c r="V60" s="43"/>
      <c r="W60" s="43"/>
    </row>
    <row r="61" spans="1:23" ht="17.25" customHeight="1" x14ac:dyDescent="0.3">
      <c r="A61" s="11" t="s">
        <v>10</v>
      </c>
      <c r="B61" s="7">
        <v>22012500</v>
      </c>
      <c r="C61" s="67">
        <v>47459.614000000009</v>
      </c>
      <c r="D61" s="94">
        <v>49790.685239999999</v>
      </c>
      <c r="E61" s="67">
        <v>34194.252489999999</v>
      </c>
      <c r="F61" s="68">
        <f t="shared" si="4"/>
        <v>2331.0712399999902</v>
      </c>
      <c r="G61" s="68">
        <f t="shared" si="5"/>
        <v>104.9116944777511</v>
      </c>
      <c r="H61" s="68">
        <f t="shared" si="6"/>
        <v>15596.43275</v>
      </c>
      <c r="I61" s="68">
        <f t="shared" si="7"/>
        <v>145.61126977278164</v>
      </c>
      <c r="J61" s="58"/>
      <c r="K61" s="56"/>
      <c r="R61" s="43"/>
      <c r="S61" s="43"/>
      <c r="T61" s="43"/>
      <c r="U61" s="43"/>
      <c r="V61" s="43"/>
      <c r="W61" s="43"/>
    </row>
    <row r="62" spans="1:23" ht="30" customHeight="1" x14ac:dyDescent="0.3">
      <c r="A62" s="11" t="s">
        <v>40</v>
      </c>
      <c r="B62" s="7">
        <v>22012600</v>
      </c>
      <c r="C62" s="67">
        <v>7706.6729999999998</v>
      </c>
      <c r="D62" s="94">
        <v>9923.9590299999982</v>
      </c>
      <c r="E62" s="67">
        <v>7655.5050900000006</v>
      </c>
      <c r="F62" s="68">
        <f t="shared" si="4"/>
        <v>2217.2860299999984</v>
      </c>
      <c r="G62" s="68">
        <f t="shared" si="5"/>
        <v>128.77098885602126</v>
      </c>
      <c r="H62" s="68">
        <f t="shared" si="6"/>
        <v>2268.4539399999976</v>
      </c>
      <c r="I62" s="68">
        <f t="shared" si="7"/>
        <v>129.63166914960536</v>
      </c>
      <c r="J62" s="58"/>
      <c r="K62" s="56"/>
      <c r="R62" s="43"/>
      <c r="S62" s="43"/>
      <c r="T62" s="43"/>
      <c r="U62" s="43"/>
      <c r="V62" s="43"/>
      <c r="W62" s="43"/>
    </row>
    <row r="63" spans="1:23" ht="90" customHeight="1" x14ac:dyDescent="0.3">
      <c r="A63" s="30" t="s">
        <v>29</v>
      </c>
      <c r="B63" s="7">
        <v>22012900</v>
      </c>
      <c r="C63" s="67">
        <v>88</v>
      </c>
      <c r="D63" s="94">
        <v>125.69300000000001</v>
      </c>
      <c r="E63" s="67">
        <v>130.52790000000002</v>
      </c>
      <c r="F63" s="68">
        <f t="shared" si="4"/>
        <v>37.693000000000012</v>
      </c>
      <c r="G63" s="68">
        <f t="shared" si="5"/>
        <v>142.83295454545456</v>
      </c>
      <c r="H63" s="68">
        <f t="shared" si="6"/>
        <v>-4.8349000000000046</v>
      </c>
      <c r="I63" s="68">
        <f t="shared" si="7"/>
        <v>96.295887699104938</v>
      </c>
      <c r="J63" s="58"/>
      <c r="K63" s="56"/>
      <c r="R63" s="43"/>
      <c r="S63" s="43"/>
      <c r="T63" s="43"/>
      <c r="U63" s="43"/>
      <c r="V63" s="43"/>
      <c r="W63" s="43"/>
    </row>
    <row r="64" spans="1:23" ht="12.65" hidden="1" customHeight="1" x14ac:dyDescent="0.3">
      <c r="A64" s="11" t="s">
        <v>64</v>
      </c>
      <c r="B64" s="7">
        <v>22013100</v>
      </c>
      <c r="C64" s="67">
        <v>0</v>
      </c>
      <c r="D64" s="94">
        <v>0</v>
      </c>
      <c r="E64" s="67">
        <v>0</v>
      </c>
      <c r="F64" s="68">
        <f t="shared" si="4"/>
        <v>0</v>
      </c>
      <c r="G64" s="68">
        <f t="shared" si="5"/>
        <v>0</v>
      </c>
      <c r="H64" s="68">
        <f t="shared" si="6"/>
        <v>0</v>
      </c>
      <c r="I64" s="68">
        <f t="shared" si="7"/>
        <v>0</v>
      </c>
      <c r="J64" s="58"/>
      <c r="K64" s="56"/>
      <c r="R64" s="43"/>
      <c r="S64" s="43"/>
      <c r="T64" s="43"/>
      <c r="U64" s="43"/>
      <c r="V64" s="43"/>
      <c r="W64" s="43"/>
    </row>
    <row r="65" spans="1:23" ht="20.5" customHeight="1" x14ac:dyDescent="0.3">
      <c r="A65" s="11" t="s">
        <v>65</v>
      </c>
      <c r="B65" s="7">
        <v>22013200</v>
      </c>
      <c r="C65" s="67">
        <v>250</v>
      </c>
      <c r="D65" s="94">
        <v>255</v>
      </c>
      <c r="E65" s="67">
        <v>249.94499999999999</v>
      </c>
      <c r="F65" s="68">
        <f t="shared" si="4"/>
        <v>5</v>
      </c>
      <c r="G65" s="68">
        <f t="shared" si="5"/>
        <v>102</v>
      </c>
      <c r="H65" s="68">
        <f t="shared" si="6"/>
        <v>5.0550000000000068</v>
      </c>
      <c r="I65" s="68">
        <f t="shared" si="7"/>
        <v>102.02244493788635</v>
      </c>
      <c r="J65" s="58"/>
      <c r="K65" s="56"/>
      <c r="R65" s="43"/>
      <c r="S65" s="43"/>
      <c r="T65" s="43"/>
      <c r="U65" s="43"/>
      <c r="V65" s="43"/>
      <c r="W65" s="43"/>
    </row>
    <row r="66" spans="1:23" ht="20.5" customHeight="1" x14ac:dyDescent="0.3">
      <c r="A66" s="11" t="s">
        <v>66</v>
      </c>
      <c r="B66" s="7">
        <v>22013300</v>
      </c>
      <c r="C66" s="67">
        <v>458</v>
      </c>
      <c r="D66" s="94">
        <v>476.78</v>
      </c>
      <c r="E66" s="67">
        <v>492</v>
      </c>
      <c r="F66" s="68">
        <f t="shared" si="4"/>
        <v>18.779999999999973</v>
      </c>
      <c r="G66" s="68">
        <f t="shared" si="5"/>
        <v>104.1004366812227</v>
      </c>
      <c r="H66" s="68">
        <f t="shared" si="6"/>
        <v>-15.220000000000027</v>
      </c>
      <c r="I66" s="68">
        <f t="shared" si="7"/>
        <v>96.90650406504065</v>
      </c>
      <c r="J66" s="58"/>
      <c r="K66" s="56"/>
      <c r="R66" s="43"/>
      <c r="S66" s="43"/>
      <c r="T66" s="43"/>
      <c r="U66" s="43"/>
      <c r="V66" s="43"/>
      <c r="W66" s="43"/>
    </row>
    <row r="67" spans="1:23" ht="17.149999999999999" customHeight="1" x14ac:dyDescent="0.3">
      <c r="A67" s="11" t="s">
        <v>67</v>
      </c>
      <c r="B67" s="7">
        <v>22013400</v>
      </c>
      <c r="C67" s="67">
        <v>220</v>
      </c>
      <c r="D67" s="94">
        <v>260.8</v>
      </c>
      <c r="E67" s="67">
        <v>238.68</v>
      </c>
      <c r="F67" s="68">
        <f t="shared" si="4"/>
        <v>40.800000000000011</v>
      </c>
      <c r="G67" s="68">
        <f t="shared" si="5"/>
        <v>118.54545454545456</v>
      </c>
      <c r="H67" s="68">
        <f t="shared" si="6"/>
        <v>22.120000000000005</v>
      </c>
      <c r="I67" s="68">
        <f t="shared" si="7"/>
        <v>109.26763867940339</v>
      </c>
      <c r="J67" s="58"/>
      <c r="K67" s="56"/>
      <c r="R67" s="43"/>
      <c r="S67" s="43"/>
      <c r="T67" s="43"/>
      <c r="U67" s="43"/>
      <c r="V67" s="43"/>
      <c r="W67" s="43"/>
    </row>
    <row r="68" spans="1:23" ht="46.5" customHeight="1" x14ac:dyDescent="0.3">
      <c r="A68" s="12" t="s">
        <v>32</v>
      </c>
      <c r="B68" s="7">
        <v>22080400</v>
      </c>
      <c r="C68" s="67">
        <v>42563.489969999995</v>
      </c>
      <c r="D68" s="94">
        <v>44046.876810000002</v>
      </c>
      <c r="E68" s="67">
        <v>39183.304060000002</v>
      </c>
      <c r="F68" s="68">
        <f t="shared" si="4"/>
        <v>1483.3868400000065</v>
      </c>
      <c r="G68" s="68">
        <f t="shared" si="5"/>
        <v>103.48511562619875</v>
      </c>
      <c r="H68" s="68">
        <f t="shared" si="6"/>
        <v>4863.5727499999994</v>
      </c>
      <c r="I68" s="68">
        <f t="shared" si="7"/>
        <v>112.41235997493366</v>
      </c>
      <c r="J68" s="58"/>
      <c r="K68" s="56"/>
      <c r="R68" s="43"/>
      <c r="S68" s="43"/>
      <c r="T68" s="43"/>
      <c r="U68" s="43"/>
      <c r="V68" s="43"/>
      <c r="W68" s="43"/>
    </row>
    <row r="69" spans="1:23" ht="18.75" customHeight="1" x14ac:dyDescent="0.3">
      <c r="A69" s="11" t="s">
        <v>53</v>
      </c>
      <c r="B69" s="7">
        <v>22090000</v>
      </c>
      <c r="C69" s="67">
        <v>976.65600000000006</v>
      </c>
      <c r="D69" s="94">
        <v>1146.2481799999998</v>
      </c>
      <c r="E69" s="67">
        <v>819.58244999999999</v>
      </c>
      <c r="F69" s="68">
        <f t="shared" si="4"/>
        <v>169.59217999999976</v>
      </c>
      <c r="G69" s="68">
        <f t="shared" si="5"/>
        <v>117.36457667797052</v>
      </c>
      <c r="H69" s="68">
        <f t="shared" si="6"/>
        <v>326.66572999999983</v>
      </c>
      <c r="I69" s="68">
        <f t="shared" si="7"/>
        <v>139.85757991767636</v>
      </c>
      <c r="J69" s="58"/>
      <c r="K69" s="56"/>
      <c r="R69" s="43"/>
      <c r="S69" s="43"/>
      <c r="T69" s="43"/>
      <c r="U69" s="43"/>
      <c r="V69" s="43"/>
      <c r="W69" s="43"/>
    </row>
    <row r="70" spans="1:23" ht="53.5" customHeight="1" x14ac:dyDescent="0.3">
      <c r="A70" s="11" t="s">
        <v>23</v>
      </c>
      <c r="B70" s="7">
        <v>22130000</v>
      </c>
      <c r="C70" s="67">
        <v>93.591999999999999</v>
      </c>
      <c r="D70" s="94">
        <v>92.605829999999997</v>
      </c>
      <c r="E70" s="67">
        <v>94.312689999999989</v>
      </c>
      <c r="F70" s="68">
        <f t="shared" si="4"/>
        <v>-0.98617000000000132</v>
      </c>
      <c r="G70" s="68">
        <f t="shared" si="5"/>
        <v>98.946309513633651</v>
      </c>
      <c r="H70" s="68">
        <f t="shared" si="6"/>
        <v>-1.7068599999999918</v>
      </c>
      <c r="I70" s="68">
        <f t="shared" si="7"/>
        <v>98.190211730786174</v>
      </c>
      <c r="J70" s="58"/>
      <c r="K70" s="56"/>
      <c r="R70" s="43"/>
      <c r="S70" s="43"/>
      <c r="T70" s="43"/>
      <c r="U70" s="43"/>
      <c r="V70" s="43"/>
      <c r="W70" s="43"/>
    </row>
    <row r="71" spans="1:23" ht="15.5" x14ac:dyDescent="0.3">
      <c r="A71" s="12" t="s">
        <v>56</v>
      </c>
      <c r="B71" s="7">
        <v>24060300</v>
      </c>
      <c r="C71" s="67">
        <v>3381.41113</v>
      </c>
      <c r="D71" s="94">
        <v>5509.6144099999992</v>
      </c>
      <c r="E71" s="67">
        <v>10977.723760000001</v>
      </c>
      <c r="F71" s="68">
        <f t="shared" si="4"/>
        <v>2128.2032799999993</v>
      </c>
      <c r="G71" s="68">
        <f t="shared" si="5"/>
        <v>162.93831770761338</v>
      </c>
      <c r="H71" s="68">
        <f t="shared" si="6"/>
        <v>-5468.1093500000015</v>
      </c>
      <c r="I71" s="68">
        <f t="shared" si="7"/>
        <v>50.189042195392233</v>
      </c>
      <c r="J71" s="58"/>
      <c r="K71" s="56"/>
      <c r="R71" s="43"/>
      <c r="S71" s="43"/>
      <c r="T71" s="43"/>
      <c r="U71" s="43"/>
      <c r="V71" s="43"/>
      <c r="W71" s="43"/>
    </row>
    <row r="72" spans="1:23" ht="18.75" customHeight="1" x14ac:dyDescent="0.3">
      <c r="A72" s="12" t="s">
        <v>8</v>
      </c>
      <c r="B72" s="7">
        <v>24060600</v>
      </c>
      <c r="C72" s="67">
        <v>0</v>
      </c>
      <c r="D72" s="94">
        <v>48</v>
      </c>
      <c r="E72" s="67">
        <v>472.09005999999999</v>
      </c>
      <c r="F72" s="68">
        <f t="shared" si="4"/>
        <v>48</v>
      </c>
      <c r="G72" s="68">
        <f t="shared" si="5"/>
        <v>0</v>
      </c>
      <c r="H72" s="68">
        <f t="shared" si="6"/>
        <v>-424.09005999999999</v>
      </c>
      <c r="I72" s="68">
        <f t="shared" si="7"/>
        <v>10.167551504897181</v>
      </c>
      <c r="J72" s="58"/>
      <c r="K72" s="56"/>
      <c r="R72" s="43"/>
      <c r="S72" s="43"/>
      <c r="T72" s="43"/>
      <c r="U72" s="43"/>
      <c r="V72" s="43"/>
      <c r="W72" s="43"/>
    </row>
    <row r="73" spans="1:23" ht="61.5" customHeight="1" x14ac:dyDescent="0.3">
      <c r="A73" s="12" t="s">
        <v>134</v>
      </c>
      <c r="B73" s="7">
        <v>24061900</v>
      </c>
      <c r="C73" s="67">
        <v>100.4</v>
      </c>
      <c r="D73" s="94">
        <v>100.45</v>
      </c>
      <c r="E73" s="67">
        <v>0</v>
      </c>
      <c r="F73" s="68">
        <f t="shared" si="4"/>
        <v>4.9999999999997158E-2</v>
      </c>
      <c r="G73" s="68">
        <f t="shared" si="5"/>
        <v>100.04980079681273</v>
      </c>
      <c r="H73" s="68">
        <f t="shared" si="6"/>
        <v>100.45</v>
      </c>
      <c r="I73" s="68">
        <f t="shared" si="7"/>
        <v>0</v>
      </c>
      <c r="J73" s="58"/>
      <c r="K73" s="56"/>
      <c r="R73" s="43"/>
      <c r="S73" s="43"/>
      <c r="T73" s="43"/>
      <c r="U73" s="43"/>
      <c r="V73" s="43"/>
      <c r="W73" s="43"/>
    </row>
    <row r="74" spans="1:23" ht="69" customHeight="1" x14ac:dyDescent="0.3">
      <c r="A74" s="12" t="s">
        <v>145</v>
      </c>
      <c r="B74" s="7">
        <v>24062000</v>
      </c>
      <c r="C74" s="67">
        <v>86.7</v>
      </c>
      <c r="D74" s="94">
        <v>86.7</v>
      </c>
      <c r="E74" s="67">
        <v>74.5</v>
      </c>
      <c r="F74" s="68">
        <f t="shared" ref="F74:F79" si="8">D74-C74</f>
        <v>0</v>
      </c>
      <c r="G74" s="68">
        <f t="shared" ref="G74:G79" si="9">IF(C74=0,0,D74/C74*100)</f>
        <v>100</v>
      </c>
      <c r="H74" s="68">
        <f t="shared" ref="H74:H79" si="10">D74-E74</f>
        <v>12.200000000000003</v>
      </c>
      <c r="I74" s="68">
        <f t="shared" ref="I74:I79" si="11">IF(E74=0,0,D74/E74*100)</f>
        <v>116.3758389261745</v>
      </c>
      <c r="J74" s="58"/>
      <c r="K74" s="56"/>
      <c r="R74" s="43"/>
      <c r="S74" s="43"/>
      <c r="T74" s="43"/>
      <c r="U74" s="43"/>
      <c r="V74" s="43"/>
      <c r="W74" s="43"/>
    </row>
    <row r="75" spans="1:23" ht="112" customHeight="1" x14ac:dyDescent="0.3">
      <c r="A75" s="38" t="s">
        <v>3</v>
      </c>
      <c r="B75" s="7">
        <v>24062200</v>
      </c>
      <c r="C75" s="67">
        <v>1923.337</v>
      </c>
      <c r="D75" s="94">
        <v>2696.1903700000003</v>
      </c>
      <c r="E75" s="67">
        <v>2212.78062</v>
      </c>
      <c r="F75" s="68">
        <f t="shared" si="8"/>
        <v>772.85337000000027</v>
      </c>
      <c r="G75" s="68">
        <f t="shared" si="9"/>
        <v>140.1829408990728</v>
      </c>
      <c r="H75" s="68">
        <f t="shared" si="10"/>
        <v>483.40975000000026</v>
      </c>
      <c r="I75" s="68">
        <f t="shared" si="11"/>
        <v>121.84625740259783</v>
      </c>
      <c r="J75" s="58"/>
      <c r="K75" s="56"/>
      <c r="R75" s="43"/>
      <c r="S75" s="43"/>
      <c r="T75" s="43"/>
      <c r="U75" s="43"/>
      <c r="V75" s="43"/>
      <c r="W75" s="43"/>
    </row>
    <row r="76" spans="1:23" ht="18.75" customHeight="1" x14ac:dyDescent="0.3">
      <c r="A76" s="6" t="s">
        <v>57</v>
      </c>
      <c r="B76" s="13">
        <v>30000000</v>
      </c>
      <c r="C76" s="65">
        <v>72.453999999999994</v>
      </c>
      <c r="D76" s="93">
        <v>70.507870000000011</v>
      </c>
      <c r="E76" s="65">
        <v>308.84797000000003</v>
      </c>
      <c r="F76" s="70">
        <f t="shared" si="8"/>
        <v>-1.9461299999999824</v>
      </c>
      <c r="G76" s="70">
        <f t="shared" si="9"/>
        <v>97.313978524305099</v>
      </c>
      <c r="H76" s="70">
        <f t="shared" si="10"/>
        <v>-238.34010000000001</v>
      </c>
      <c r="I76" s="70">
        <f t="shared" si="11"/>
        <v>22.829313075944775</v>
      </c>
      <c r="J76" s="58"/>
      <c r="K76" s="56"/>
      <c r="R76" s="43"/>
      <c r="S76" s="43"/>
      <c r="T76" s="43"/>
      <c r="U76" s="43"/>
      <c r="V76" s="43"/>
      <c r="W76" s="43"/>
    </row>
    <row r="77" spans="1:23" ht="68.150000000000006" customHeight="1" x14ac:dyDescent="0.3">
      <c r="A77" s="12" t="s">
        <v>7</v>
      </c>
      <c r="B77" s="7">
        <v>31010200</v>
      </c>
      <c r="C77" s="67">
        <v>72.453999999999994</v>
      </c>
      <c r="D77" s="94">
        <v>70.507870000000011</v>
      </c>
      <c r="E77" s="67">
        <v>308.84797000000003</v>
      </c>
      <c r="F77" s="68">
        <f t="shared" si="8"/>
        <v>-1.9461299999999824</v>
      </c>
      <c r="G77" s="68">
        <f t="shared" si="9"/>
        <v>97.313978524305099</v>
      </c>
      <c r="H77" s="68">
        <f t="shared" si="10"/>
        <v>-238.34010000000001</v>
      </c>
      <c r="I77" s="68">
        <f t="shared" si="11"/>
        <v>22.829313075944775</v>
      </c>
      <c r="J77" s="58"/>
      <c r="K77" s="56"/>
      <c r="R77" s="43"/>
      <c r="S77" s="43"/>
      <c r="T77" s="43"/>
      <c r="U77" s="43"/>
      <c r="V77" s="43"/>
      <c r="W77" s="43"/>
    </row>
    <row r="78" spans="1:23" ht="30" customHeight="1" x14ac:dyDescent="0.3">
      <c r="A78" s="12" t="s">
        <v>61</v>
      </c>
      <c r="B78" s="7">
        <v>31020000</v>
      </c>
      <c r="C78" s="67">
        <v>0</v>
      </c>
      <c r="D78" s="94">
        <v>0</v>
      </c>
      <c r="E78" s="67">
        <v>0</v>
      </c>
      <c r="F78" s="68">
        <f t="shared" si="8"/>
        <v>0</v>
      </c>
      <c r="G78" s="68">
        <f t="shared" si="9"/>
        <v>0</v>
      </c>
      <c r="H78" s="68">
        <f t="shared" si="10"/>
        <v>0</v>
      </c>
      <c r="I78" s="68">
        <f t="shared" si="11"/>
        <v>0</v>
      </c>
      <c r="J78" s="58"/>
      <c r="K78" s="56"/>
      <c r="R78" s="43"/>
      <c r="S78" s="43"/>
      <c r="T78" s="43"/>
      <c r="U78" s="43"/>
      <c r="V78" s="43"/>
      <c r="W78" s="43"/>
    </row>
    <row r="79" spans="1:23" ht="23.25" customHeight="1" x14ac:dyDescent="0.3">
      <c r="A79" s="23" t="s">
        <v>141</v>
      </c>
      <c r="B79" s="32"/>
      <c r="C79" s="76">
        <v>4199738.3289999999</v>
      </c>
      <c r="D79" s="97">
        <f t="shared" ref="D79:E79" si="12">D10+D43+D76</f>
        <v>4324168.6657599993</v>
      </c>
      <c r="E79" s="76">
        <f t="shared" si="12"/>
        <v>3632816.0308899996</v>
      </c>
      <c r="F79" s="72">
        <f t="shared" si="8"/>
        <v>124430.33675999939</v>
      </c>
      <c r="G79" s="72">
        <f t="shared" si="9"/>
        <v>102.96281165664023</v>
      </c>
      <c r="H79" s="72">
        <f t="shared" si="10"/>
        <v>691352.63486999972</v>
      </c>
      <c r="I79" s="72">
        <f t="shared" si="11"/>
        <v>119.03076371033923</v>
      </c>
      <c r="J79" s="58"/>
      <c r="K79" s="56"/>
      <c r="R79" s="43"/>
      <c r="S79" s="43"/>
      <c r="T79" s="43"/>
      <c r="U79" s="43"/>
      <c r="V79" s="43"/>
      <c r="W79" s="43"/>
    </row>
    <row r="80" spans="1:23" x14ac:dyDescent="0.3">
      <c r="C80" s="3" t="e">
        <f>#REF!-C27-C28</f>
        <v>#REF!</v>
      </c>
      <c r="D80" s="16"/>
      <c r="E80" s="16"/>
    </row>
    <row r="81" spans="4:5" x14ac:dyDescent="0.3">
      <c r="D81" s="98"/>
      <c r="E81" s="16"/>
    </row>
    <row r="82" spans="4:5" x14ac:dyDescent="0.3">
      <c r="D82" s="98"/>
      <c r="E82" s="16"/>
    </row>
    <row r="83" spans="4:5" x14ac:dyDescent="0.3">
      <c r="D83" s="101"/>
    </row>
    <row r="84" spans="4:5" x14ac:dyDescent="0.3">
      <c r="D84" s="99"/>
    </row>
    <row r="85" spans="4:5" x14ac:dyDescent="0.3">
      <c r="D85" s="98"/>
    </row>
  </sheetData>
  <mergeCells count="14">
    <mergeCell ref="A1:I1"/>
    <mergeCell ref="D6:E6"/>
    <mergeCell ref="E7:E8"/>
    <mergeCell ref="H7:I7"/>
    <mergeCell ref="F7:G7"/>
    <mergeCell ref="A2:I2"/>
    <mergeCell ref="A3:I3"/>
    <mergeCell ref="A4:I4"/>
    <mergeCell ref="F6:I6"/>
    <mergeCell ref="A9:I9"/>
    <mergeCell ref="A6:A8"/>
    <mergeCell ref="B6:B8"/>
    <mergeCell ref="C6:C8"/>
    <mergeCell ref="D7:D8"/>
  </mergeCells>
  <phoneticPr fontId="0" type="noConversion"/>
  <printOptions horizontalCentered="1"/>
  <pageMargins left="0.19685039370078741" right="0.19685039370078741" top="0.39370078740157483" bottom="0.19685039370078741" header="0.19685039370078741" footer="0.27559055118110237"/>
  <pageSetup paperSize="9" scale="47" orientation="landscape" r:id="rId1"/>
  <headerFooter alignWithMargins="0"/>
  <rowBreaks count="2" manualBreakCount="2">
    <brk id="38" max="17" man="1"/>
    <brk id="65" max="17"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dc:creator>
  <cp:lastModifiedBy>YROSLAVSKA</cp:lastModifiedBy>
  <cp:lastPrinted>2022-06-21T13:50:35Z</cp:lastPrinted>
  <dcterms:created xsi:type="dcterms:W3CDTF">1998-03-10T10:21:14Z</dcterms:created>
  <dcterms:modified xsi:type="dcterms:W3CDTF">2022-06-21T13:54:24Z</dcterms:modified>
</cp:coreProperties>
</file>