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10" yWindow="40" windowWidth="9660" windowHeight="7460" tabRatio="820"/>
  </bookViews>
  <sheets>
    <sheet name="ЗагФ_ТГ" sheetId="18965" r:id="rId1"/>
    <sheet name="По платежах_Область" sheetId="18967" r:id="rId2"/>
  </sheets>
  <definedNames>
    <definedName name="_xlnm.Print_Titles" localSheetId="1">'По платежах_Область'!$6:$8</definedName>
    <definedName name="_xlnm.Print_Area" localSheetId="0">ЗагФ_ТГ!$A$1:$I$67</definedName>
    <definedName name="_xlnm.Print_Area" localSheetId="1">'По платежах_Область'!$A$1:$I$79</definedName>
  </definedNames>
  <calcPr calcId="145621"/>
</workbook>
</file>

<file path=xl/calcChain.xml><?xml version="1.0" encoding="utf-8"?>
<calcChain xmlns="http://schemas.openxmlformats.org/spreadsheetml/2006/main">
  <c r="G23" i="18967" l="1"/>
  <c r="G55" i="18967"/>
  <c r="I23" i="18967"/>
  <c r="B11" i="18965"/>
  <c r="B23" i="18965"/>
  <c r="B66" i="18965"/>
  <c r="G64" i="18967"/>
  <c r="G57" i="18967"/>
  <c r="I78" i="18967"/>
  <c r="B67" i="18965" l="1"/>
  <c r="I64" i="18967"/>
  <c r="I39" i="18967"/>
  <c r="H39" i="18967"/>
  <c r="F60" i="18967"/>
  <c r="F58" i="18967"/>
  <c r="F13" i="18967"/>
  <c r="H18" i="18967"/>
  <c r="I13" i="18967"/>
  <c r="F18" i="18967"/>
  <c r="F55" i="18967"/>
  <c r="H60" i="18967"/>
  <c r="H13" i="18967"/>
  <c r="F64" i="18967"/>
  <c r="H67" i="18967"/>
  <c r="G60" i="18967"/>
  <c r="G58" i="18967"/>
  <c r="H58" i="18967"/>
  <c r="I18" i="18967"/>
  <c r="I60" i="18967"/>
  <c r="I58" i="18967"/>
  <c r="H78" i="18967"/>
  <c r="G18" i="18967"/>
  <c r="I55" i="18967"/>
  <c r="H55" i="18967"/>
  <c r="I51" i="18965" l="1"/>
  <c r="G72" i="18967"/>
  <c r="I22" i="18967"/>
  <c r="G22" i="18967"/>
  <c r="F45" i="18967"/>
  <c r="F68" i="18967"/>
  <c r="I74" i="18967"/>
  <c r="I73" i="18967"/>
  <c r="I53" i="18967"/>
  <c r="I20" i="18967"/>
  <c r="I56" i="18967"/>
  <c r="G56" i="18967"/>
  <c r="G53" i="18967"/>
  <c r="G13" i="18967"/>
  <c r="H64" i="18967"/>
  <c r="H66" i="18967"/>
  <c r="I66" i="18967"/>
  <c r="F66" i="18967"/>
  <c r="G66" i="18967"/>
  <c r="H59" i="18967"/>
  <c r="G16" i="18967"/>
  <c r="G45" i="18967"/>
  <c r="H23" i="18967"/>
  <c r="F23" i="18967"/>
  <c r="G21" i="18967"/>
  <c r="F16" i="18967"/>
  <c r="I11" i="18967"/>
  <c r="F59" i="18967"/>
  <c r="G59" i="18967"/>
  <c r="I59" i="18967"/>
  <c r="H53" i="18967"/>
  <c r="F53" i="18967"/>
  <c r="I10" i="18965"/>
  <c r="I21" i="18967"/>
  <c r="H21" i="18967"/>
  <c r="H10" i="18965"/>
  <c r="F10" i="18965"/>
  <c r="I67" i="18967"/>
  <c r="G67" i="18967"/>
  <c r="F67" i="18967"/>
  <c r="G65" i="18967"/>
  <c r="I65" i="18967"/>
  <c r="H65" i="18967"/>
  <c r="F65" i="18967"/>
  <c r="H11" i="18965"/>
  <c r="I11" i="18965"/>
  <c r="D13" i="18965"/>
  <c r="G63" i="18967"/>
  <c r="F61" i="18967"/>
  <c r="G61" i="18967"/>
  <c r="G10" i="18965"/>
  <c r="F57" i="18967"/>
  <c r="H57" i="18967"/>
  <c r="I57" i="18967"/>
  <c r="F37" i="18965"/>
  <c r="G18" i="18965"/>
  <c r="H9" i="18965"/>
  <c r="I9" i="18965"/>
  <c r="F32" i="18965"/>
  <c r="F46" i="18965"/>
  <c r="H46" i="18965"/>
  <c r="F30" i="18967"/>
  <c r="G46" i="18965"/>
  <c r="F18" i="18965"/>
  <c r="G25" i="18967"/>
  <c r="F25" i="18967"/>
  <c r="H55" i="18965"/>
  <c r="G29" i="18965"/>
  <c r="G37" i="18965"/>
  <c r="F29" i="18965"/>
  <c r="H29" i="18965"/>
  <c r="I12" i="18965"/>
  <c r="I31" i="18965"/>
  <c r="H38" i="18965"/>
  <c r="I32" i="18965"/>
  <c r="I46" i="18965"/>
  <c r="I61" i="18967"/>
  <c r="E13" i="18965"/>
  <c r="H12" i="18965"/>
  <c r="H14" i="18965"/>
  <c r="I14" i="18965"/>
  <c r="I38" i="18965"/>
  <c r="H31" i="18965"/>
  <c r="H28" i="18965"/>
  <c r="I28" i="18965"/>
  <c r="I33" i="18965"/>
  <c r="H33" i="18965"/>
  <c r="I47" i="18965"/>
  <c r="I29" i="18965"/>
  <c r="I25" i="18965"/>
  <c r="H25" i="18965"/>
  <c r="I55" i="18965"/>
  <c r="H32" i="18965"/>
  <c r="H17" i="18965"/>
  <c r="I17" i="18965"/>
  <c r="G42" i="18965"/>
  <c r="G47" i="18965"/>
  <c r="G9" i="18965"/>
  <c r="G55" i="18965"/>
  <c r="F33" i="18965"/>
  <c r="G33" i="18965"/>
  <c r="G73" i="18967"/>
  <c r="G11" i="18967"/>
  <c r="F39" i="18965"/>
  <c r="G39" i="18965"/>
  <c r="H37" i="18965"/>
  <c r="I37" i="18965"/>
  <c r="F55" i="18965"/>
  <c r="G25" i="18965"/>
  <c r="G28" i="18965"/>
  <c r="G11" i="18965"/>
  <c r="F11" i="18965"/>
  <c r="C13" i="18965"/>
  <c r="G38" i="18965"/>
  <c r="G12" i="18965"/>
  <c r="F12" i="18965"/>
  <c r="G42" i="18967"/>
  <c r="H36" i="18967"/>
  <c r="I36" i="18967"/>
  <c r="F47" i="18965"/>
  <c r="H47" i="18965"/>
  <c r="G17" i="18965"/>
  <c r="F17" i="18965"/>
  <c r="G51" i="18965"/>
  <c r="F51" i="18965"/>
  <c r="G31" i="18967"/>
  <c r="F34" i="18965"/>
  <c r="H34" i="18965"/>
  <c r="I34" i="18965"/>
  <c r="I41" i="18967"/>
  <c r="H41" i="18967"/>
  <c r="F25" i="18965"/>
  <c r="F38" i="18965"/>
  <c r="G34" i="18965"/>
  <c r="G32" i="18965"/>
  <c r="F42" i="18965"/>
  <c r="F28" i="18965"/>
  <c r="F9" i="18965"/>
  <c r="F31" i="18965"/>
  <c r="G31" i="18965"/>
  <c r="F15" i="18965"/>
  <c r="G15" i="18965"/>
  <c r="H51" i="18965" l="1"/>
  <c r="H45" i="18967"/>
  <c r="G48" i="18967"/>
  <c r="I51" i="18967"/>
  <c r="I42" i="18967"/>
  <c r="I72" i="18967"/>
  <c r="I45" i="18967"/>
  <c r="F29" i="18967"/>
  <c r="G29" i="18967"/>
  <c r="H29" i="18967"/>
  <c r="G51" i="18967"/>
  <c r="F51" i="18967"/>
  <c r="H47" i="18967"/>
  <c r="G47" i="18967"/>
  <c r="F47" i="18967"/>
  <c r="I47" i="18967"/>
  <c r="I75" i="18967"/>
  <c r="G39" i="18967"/>
  <c r="F39" i="18967"/>
  <c r="G78" i="18967"/>
  <c r="F78" i="18967"/>
  <c r="G74" i="18967"/>
  <c r="H14" i="18967"/>
  <c r="G14" i="18967"/>
  <c r="I14" i="18967"/>
  <c r="F14" i="18967"/>
  <c r="H49" i="18967"/>
  <c r="I71" i="18967"/>
  <c r="F12" i="18967"/>
  <c r="H39" i="18965"/>
  <c r="I39" i="18965"/>
  <c r="I31" i="18967"/>
  <c r="H74" i="18967"/>
  <c r="F74" i="18967"/>
  <c r="H51" i="18967"/>
  <c r="G50" i="18967"/>
  <c r="I50" i="18967"/>
  <c r="H36" i="18965"/>
  <c r="G36" i="18965"/>
  <c r="F42" i="18967"/>
  <c r="I36" i="18965"/>
  <c r="F36" i="18965"/>
  <c r="F21" i="18967"/>
  <c r="H11" i="18967"/>
  <c r="H48" i="18967"/>
  <c r="G50" i="18965"/>
  <c r="H50" i="18965"/>
  <c r="F50" i="18965"/>
  <c r="I50" i="18965"/>
  <c r="H22" i="18967"/>
  <c r="F22" i="18967"/>
  <c r="F45" i="18965"/>
  <c r="G30" i="18967"/>
  <c r="G60" i="18965"/>
  <c r="H60" i="18965"/>
  <c r="H61" i="18967"/>
  <c r="H57" i="18965"/>
  <c r="F48" i="18965"/>
  <c r="F58" i="18965"/>
  <c r="G58" i="18965"/>
  <c r="I48" i="18965"/>
  <c r="H26" i="18965"/>
  <c r="G26" i="18965"/>
  <c r="H40" i="18965"/>
  <c r="I26" i="18965"/>
  <c r="I57" i="18965"/>
  <c r="H62" i="18965"/>
  <c r="H54" i="18965"/>
  <c r="I62" i="18965"/>
  <c r="G62" i="18965"/>
  <c r="F43" i="18965"/>
  <c r="F62" i="18965"/>
  <c r="F54" i="18965"/>
  <c r="I48" i="18967"/>
  <c r="I15" i="18965"/>
  <c r="G48" i="18965"/>
  <c r="H48" i="18965"/>
  <c r="I40" i="18965"/>
  <c r="I61" i="18965"/>
  <c r="F26" i="18965"/>
  <c r="H42" i="18967"/>
  <c r="G57" i="18965"/>
  <c r="H40" i="18967"/>
  <c r="I40" i="18967"/>
  <c r="F57" i="18965"/>
  <c r="I16" i="18965"/>
  <c r="G16" i="18965"/>
  <c r="F16" i="18965"/>
  <c r="H16" i="18965"/>
  <c r="H42" i="18965"/>
  <c r="F60" i="18965"/>
  <c r="I58" i="18965"/>
  <c r="G45" i="18965"/>
  <c r="H45" i="18965"/>
  <c r="I45" i="18965"/>
  <c r="I60" i="18965"/>
  <c r="H58" i="18965"/>
  <c r="H15" i="18965"/>
  <c r="H63" i="18965"/>
  <c r="I63" i="18965"/>
  <c r="F63" i="18965"/>
  <c r="G63" i="18965"/>
  <c r="I42" i="18965"/>
  <c r="I43" i="18965"/>
  <c r="H43" i="18965"/>
  <c r="G43" i="18965"/>
  <c r="F61" i="18965"/>
  <c r="H61" i="18965"/>
  <c r="G61" i="18965"/>
  <c r="G56" i="18965"/>
  <c r="I28" i="18967"/>
  <c r="G54" i="18965"/>
  <c r="I54" i="18965"/>
  <c r="H13" i="18965"/>
  <c r="G30" i="18965"/>
  <c r="G19" i="18965"/>
  <c r="F49" i="18965"/>
  <c r="H53" i="18965"/>
  <c r="I27" i="18965"/>
  <c r="G59" i="18965"/>
  <c r="H21" i="18965"/>
  <c r="G22" i="18965"/>
  <c r="F56" i="18965"/>
  <c r="H77" i="18967"/>
  <c r="I77" i="18967"/>
  <c r="F44" i="18965"/>
  <c r="G13" i="18965"/>
  <c r="F70" i="18967"/>
  <c r="G70" i="18967"/>
  <c r="I56" i="18965"/>
  <c r="G27" i="18965"/>
  <c r="I69" i="18967"/>
  <c r="G68" i="18967"/>
  <c r="G23" i="18965"/>
  <c r="H20" i="18965"/>
  <c r="I63" i="18967"/>
  <c r="H63" i="18967"/>
  <c r="F63" i="18967"/>
  <c r="F65" i="18965"/>
  <c r="I35" i="18965"/>
  <c r="H50" i="18967"/>
  <c r="F50" i="18967"/>
  <c r="G44" i="18965"/>
  <c r="I49" i="18967"/>
  <c r="H23" i="18965"/>
  <c r="F23" i="18965"/>
  <c r="I23" i="18965"/>
  <c r="G49" i="18967"/>
  <c r="F49" i="18967"/>
  <c r="F48" i="18967"/>
  <c r="H46" i="18967"/>
  <c r="G46" i="18967"/>
  <c r="F46" i="18967"/>
  <c r="I46" i="18967"/>
  <c r="I22" i="18965"/>
  <c r="H44" i="18967"/>
  <c r="F44" i="18967"/>
  <c r="G44" i="18967"/>
  <c r="F20" i="18965"/>
  <c r="H56" i="18965"/>
  <c r="I20" i="18965"/>
  <c r="H37" i="18967"/>
  <c r="G37" i="18967"/>
  <c r="I65" i="18965"/>
  <c r="G65" i="18965"/>
  <c r="H65" i="18965"/>
  <c r="H22" i="18965"/>
  <c r="G52" i="18965"/>
  <c r="I52" i="18965"/>
  <c r="H52" i="18965"/>
  <c r="F52" i="18965"/>
  <c r="F37" i="18967"/>
  <c r="H35" i="18965"/>
  <c r="G35" i="18965"/>
  <c r="F35" i="18965"/>
  <c r="H44" i="18965"/>
  <c r="I44" i="18965"/>
  <c r="G40" i="18965"/>
  <c r="F36" i="18967"/>
  <c r="G36" i="18967"/>
  <c r="I24" i="18965"/>
  <c r="H24" i="18965"/>
  <c r="G20" i="18965"/>
  <c r="G53" i="18965"/>
  <c r="F64" i="18965"/>
  <c r="H64" i="18965"/>
  <c r="I64" i="18965"/>
  <c r="F53" i="18965"/>
  <c r="I53" i="18965"/>
  <c r="F27" i="18965"/>
  <c r="G64" i="18965"/>
  <c r="F22" i="18965"/>
  <c r="F40" i="18965"/>
  <c r="G24" i="18965"/>
  <c r="H27" i="18965"/>
  <c r="F24" i="18965"/>
  <c r="G49" i="18965"/>
  <c r="F30" i="18965"/>
  <c r="H34" i="18967"/>
  <c r="I34" i="18967"/>
  <c r="F34" i="18967"/>
  <c r="G34" i="18967"/>
  <c r="I30" i="18965"/>
  <c r="G21" i="18965"/>
  <c r="H30" i="18965"/>
  <c r="I21" i="18965"/>
  <c r="F21" i="18965"/>
  <c r="I30" i="18967"/>
  <c r="H30" i="18967"/>
  <c r="F27" i="18967"/>
  <c r="G27" i="18967"/>
  <c r="G24" i="18967"/>
  <c r="F24" i="18967"/>
  <c r="F19" i="18967"/>
  <c r="G19" i="18967"/>
  <c r="I17" i="18967"/>
  <c r="G17" i="18967"/>
  <c r="F17" i="18967"/>
  <c r="I59" i="18965"/>
  <c r="F11" i="18967"/>
  <c r="E66" i="18965"/>
  <c r="H71" i="18967"/>
  <c r="I70" i="18967"/>
  <c r="H70" i="18967"/>
  <c r="H68" i="18967"/>
  <c r="I68" i="18967"/>
  <c r="I62" i="18967"/>
  <c r="H62" i="18967"/>
  <c r="I13" i="18965"/>
  <c r="H54" i="18967"/>
  <c r="I54" i="18967"/>
  <c r="I44" i="18967"/>
  <c r="I24" i="18967"/>
  <c r="H24" i="18967"/>
  <c r="H19" i="18967"/>
  <c r="I19" i="18967"/>
  <c r="H17" i="18967"/>
  <c r="I27" i="18967"/>
  <c r="H27" i="18967"/>
  <c r="F41" i="18967"/>
  <c r="G41" i="18967"/>
  <c r="G40" i="18967"/>
  <c r="F40" i="18967"/>
  <c r="I25" i="18967"/>
  <c r="H25" i="18967"/>
  <c r="F38" i="18967"/>
  <c r="G38" i="18967"/>
  <c r="H38" i="18967"/>
  <c r="I38" i="18967"/>
  <c r="G71" i="18967"/>
  <c r="F71" i="18967"/>
  <c r="F73" i="18967"/>
  <c r="H73" i="18967"/>
  <c r="G41" i="18965"/>
  <c r="H41" i="18965"/>
  <c r="F41" i="18965"/>
  <c r="F19" i="18965"/>
  <c r="H19" i="18965"/>
  <c r="D66" i="18965"/>
  <c r="I19" i="18965"/>
  <c r="G62" i="18967"/>
  <c r="F62" i="18967"/>
  <c r="G54" i="18967"/>
  <c r="F54" i="18967"/>
  <c r="G14" i="18965"/>
  <c r="F14" i="18965"/>
  <c r="I18" i="18965"/>
  <c r="H18" i="18965"/>
  <c r="H16" i="18967"/>
  <c r="I16" i="18967"/>
  <c r="F75" i="18967"/>
  <c r="H75" i="18967"/>
  <c r="G75" i="18967"/>
  <c r="F13" i="18965"/>
  <c r="F31" i="18967"/>
  <c r="H31" i="18967"/>
  <c r="F69" i="18967"/>
  <c r="H69" i="18967"/>
  <c r="G69" i="18967"/>
  <c r="G77" i="18967"/>
  <c r="F77" i="18967"/>
  <c r="F59" i="18965"/>
  <c r="H59" i="18965"/>
  <c r="G20" i="18967"/>
  <c r="H20" i="18967"/>
  <c r="F20" i="18967"/>
  <c r="F35" i="18967"/>
  <c r="H35" i="18967"/>
  <c r="I35" i="18967"/>
  <c r="G35" i="18967"/>
  <c r="G28" i="18967"/>
  <c r="F28" i="18967"/>
  <c r="H28" i="18967"/>
  <c r="H49" i="18965"/>
  <c r="I49" i="18965"/>
  <c r="F72" i="18967"/>
  <c r="H72" i="18967"/>
  <c r="F56" i="18967"/>
  <c r="H56" i="18967"/>
  <c r="I37" i="18967"/>
  <c r="C66" i="18965"/>
  <c r="I41" i="18965"/>
  <c r="I29" i="18967" l="1"/>
  <c r="I12" i="18967"/>
  <c r="G12" i="18967"/>
  <c r="H12" i="18967"/>
  <c r="E67" i="18965"/>
  <c r="H76" i="18967"/>
  <c r="I76" i="18967"/>
  <c r="I52" i="18967"/>
  <c r="G26" i="18967"/>
  <c r="I26" i="18967"/>
  <c r="I15" i="18967"/>
  <c r="H52" i="18967"/>
  <c r="F52" i="18967"/>
  <c r="H26" i="18967"/>
  <c r="F26" i="18967"/>
  <c r="F33" i="18967"/>
  <c r="G33" i="18967"/>
  <c r="H33" i="18967"/>
  <c r="I33" i="18967"/>
  <c r="G52" i="18967"/>
  <c r="G66" i="18965"/>
  <c r="C67" i="18965"/>
  <c r="F76" i="18967"/>
  <c r="G76" i="18967"/>
  <c r="F15" i="18967"/>
  <c r="H15" i="18967"/>
  <c r="G15" i="18967"/>
  <c r="H66" i="18965"/>
  <c r="D67" i="18965"/>
  <c r="F66" i="18965"/>
  <c r="I66" i="18965"/>
  <c r="I32" i="18967" l="1"/>
  <c r="G43" i="18967"/>
  <c r="I43" i="18967"/>
  <c r="G32" i="18967"/>
  <c r="H43" i="18967"/>
  <c r="F43" i="18967"/>
  <c r="H67" i="18965"/>
  <c r="F67" i="18965"/>
  <c r="H32" i="18967"/>
  <c r="F32" i="18967"/>
  <c r="G67" i="18965"/>
  <c r="I67" i="18965"/>
  <c r="G10" i="18967" l="1"/>
  <c r="I10" i="18967"/>
  <c r="F10" i="18967"/>
  <c r="H10" i="18967"/>
  <c r="H79" i="18967" l="1"/>
  <c r="F79" i="18967"/>
  <c r="G79" i="18967"/>
  <c r="I79" i="18967"/>
</calcChain>
</file>

<file path=xl/sharedStrings.xml><?xml version="1.0" encoding="utf-8"?>
<sst xmlns="http://schemas.openxmlformats.org/spreadsheetml/2006/main" count="171" uniqueCount="153">
  <si>
    <r>
      <t xml:space="preserve">Рентна плата за спеціальне використання лісових ресурсів в частині деревини, заготовленої в порядку рубок головного користування - </t>
    </r>
    <r>
      <rPr>
        <u/>
        <sz val="12"/>
        <rFont val="Times New Roman Cyr"/>
        <family val="1"/>
        <charset val="204"/>
      </rPr>
      <t>37%</t>
    </r>
  </si>
  <si>
    <r>
      <t xml:space="preserve">Рентна плата за спеціальне використання води - </t>
    </r>
    <r>
      <rPr>
        <u/>
        <sz val="12"/>
        <rFont val="Times New Roman Cyr"/>
        <family val="1"/>
        <charset val="204"/>
      </rPr>
      <t>45%</t>
    </r>
  </si>
  <si>
    <r>
      <t xml:space="preserve">Податок на прибуток підприємств приватного сектору економіки - </t>
    </r>
    <r>
      <rPr>
        <u/>
        <sz val="12"/>
        <rFont val="Times New Roman Cyr"/>
        <family val="1"/>
        <charset val="204"/>
      </rPr>
      <t>10%</t>
    </r>
  </si>
  <si>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</si>
  <si>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 xml:space="preserve">Акцизний податок з ввезених на митну територію України підакцизних товарів (продукції) (Пальне) </t>
  </si>
  <si>
    <t>14030000 (14031900)</t>
  </si>
  <si>
    <t>Плата за встановлення земельного сервітуту</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</si>
  <si>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</si>
  <si>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з рахунків виборчих фондів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</si>
  <si>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</si>
  <si>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Плата за надання інших адміністративних послуг</t>
  </si>
  <si>
    <t xml:space="preserve">Рентна плата за користування надрами для видобування корисних копалин місцевого значення  </t>
  </si>
  <si>
    <t>Податок на майно</t>
  </si>
  <si>
    <t>18010100-18010400</t>
  </si>
  <si>
    <t xml:space="preserve">Податок на нерухоме майно, відмінне від земельної ділянки </t>
  </si>
  <si>
    <t>18010500-18010900</t>
  </si>
  <si>
    <t>18011000, 18011100</t>
  </si>
  <si>
    <t>Збір за провадження деяких видів підприємницької діяльності, що справлявся до 1 січня 2015 року</t>
  </si>
  <si>
    <t>Рентна плата та плата за використання інших природних ресурсів</t>
  </si>
  <si>
    <t xml:space="preserve">Акцизний податок з реалізації суб'єктами господарювання роздрібної торгівлі підакцизних товарів </t>
  </si>
  <si>
    <t>Податок на прибуток</t>
  </si>
  <si>
    <t>Внутрішні податки на товари та послуги</t>
  </si>
  <si>
    <t>14020000 (14021900)</t>
  </si>
  <si>
    <t xml:space="preserve">Орендна плата за водні об'єкти (їх частини), що надаються в користування на умовах оренди обласними, районними державними адміністраціями, місцевими радами </t>
  </si>
  <si>
    <t xml:space="preserve">Транспортний податок </t>
  </si>
  <si>
    <t xml:space="preserve">Плата за ліцензії на певні види господарської діяльності та сертифікати, що видаються виконавчими органами місцевих рад і місцевими органами виконавчої влади </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</si>
  <si>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</si>
  <si>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 xml:space="preserve">Податок на прибуток підприємств та фінансових установ комунальної власності   </t>
  </si>
  <si>
    <t xml:space="preserve">Плата за землю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</si>
  <si>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</si>
  <si>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</si>
  <si>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</si>
  <si>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</si>
  <si>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 xml:space="preserve">Єдиний податок </t>
  </si>
  <si>
    <t>Плата за ліцензії та сертифікати, що сплачується ліцензіатами за місцем здійснення діяльності</t>
  </si>
  <si>
    <t>Місцеві податки і збори, нараховані до 1 січня 2011 року</t>
  </si>
  <si>
    <t>Адміністративні штрафи та штрафні санкції за порушення законодавства у сфері виробництва                                                                                 та обігу алкогольних напоїв та тютюнових виробів</t>
  </si>
  <si>
    <t>Рентна плата за користування надрами в цілях, не пов'язаних з видобуванням корисних копалин</t>
  </si>
  <si>
    <t>Адміністративний збір за проведення державної реєстрації юридичних осіб, фізичних осіб - підприємців та громадських формувань</t>
  </si>
  <si>
    <t>Плата за державну реєстрацію (крім адміністративного збору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</si>
  <si>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</si>
  <si>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спеціальне використання рибних та інших водних ресурсів</t>
  </si>
  <si>
    <t>Частина чистого прибутку (доходу) комунальних унітарних підприємств та їх об'єднань,                                                                                                     що вилучається до відповідного місцевого бюджету</t>
  </si>
  <si>
    <t>Збір за місця для паркування транспортних засобів</t>
  </si>
  <si>
    <t>Туристичний збір</t>
  </si>
  <si>
    <t>Плата за надання адміністративних послуг</t>
  </si>
  <si>
    <t>Фактичні надходження доходів за</t>
  </si>
  <si>
    <t>Відхилення обсягів фактичних надходжень доходів з початку року від</t>
  </si>
  <si>
    <t>+,-</t>
  </si>
  <si>
    <t>%</t>
  </si>
  <si>
    <t>Обласний</t>
  </si>
  <si>
    <t xml:space="preserve">Аналіз надходження платежів до місцевих бюджетів </t>
  </si>
  <si>
    <t>Найменування платежів</t>
  </si>
  <si>
    <t>Державне мито</t>
  </si>
  <si>
    <t>Податкові надходження</t>
  </si>
  <si>
    <t>Неподаткові надходження</t>
  </si>
  <si>
    <t>Інші надходження</t>
  </si>
  <si>
    <t>Доходи від операцій з капіталом</t>
  </si>
  <si>
    <t>Загальний фонд</t>
  </si>
  <si>
    <t>загальний фонд</t>
  </si>
  <si>
    <t xml:space="preserve">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</si>
  <si>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Надходження коштів від Державного фонду дорогоцінних металів і дорогоцінного каміння</t>
  </si>
  <si>
    <t>Код платежу</t>
  </si>
  <si>
    <t>План МФУ на 2020 рік</t>
  </si>
  <si>
    <t>Плата за ліцензії на виробництво пального</t>
  </si>
  <si>
    <t>Плата за ліцензії на право оптової торгівлі пальним</t>
  </si>
  <si>
    <t>Плата за ліцензії на право роздрібної торгівлі пальним</t>
  </si>
  <si>
    <t>Плата за ліцензії на право зберігання пального</t>
  </si>
  <si>
    <t>тис.грн</t>
  </si>
  <si>
    <r>
      <t xml:space="preserve">Рентна плата за користування надрами для видобування нафти - </t>
    </r>
    <r>
      <rPr>
        <u/>
        <sz val="12"/>
        <rFont val="Times New Roman Cyr"/>
        <family val="1"/>
        <charset val="204"/>
      </rPr>
      <t>5%</t>
    </r>
  </si>
  <si>
    <r>
      <t xml:space="preserve">Рентна плата за користування надрами для видобування природного газу - </t>
    </r>
    <r>
      <rPr>
        <u/>
        <sz val="12"/>
        <rFont val="Times New Roman Cyr"/>
        <family val="1"/>
        <charset val="204"/>
      </rPr>
      <t>5%</t>
    </r>
  </si>
  <si>
    <r>
      <t xml:space="preserve">Рентна плата за користування надрами для видобування газового конденсату - </t>
    </r>
    <r>
      <rPr>
        <u/>
        <sz val="12"/>
        <rFont val="Times New Roman Cyr"/>
        <family val="1"/>
        <charset val="204"/>
      </rPr>
      <t>5%</t>
    </r>
  </si>
  <si>
    <t>Районний бюджет Вижницького району</t>
  </si>
  <si>
    <t>Районний бюджет Дністровського району</t>
  </si>
  <si>
    <t>Районний бюджет Чернівецького району</t>
  </si>
  <si>
    <t>Вашковецька сільська ТГ</t>
  </si>
  <si>
    <t>Великокучурівська сільська ТГ</t>
  </si>
  <si>
    <t>Волоківська сільська ТГ</t>
  </si>
  <si>
    <t>Клішковецька сільська ТГ</t>
  </si>
  <si>
    <t>Мамалигівська сільська ТГ</t>
  </si>
  <si>
    <t>Недобоївська сільська ТГ</t>
  </si>
  <si>
    <t>Рукшинська сільська ТГ</t>
  </si>
  <si>
    <t>Усть-Путильська сільська ТГ</t>
  </si>
  <si>
    <t>Вашківецька міська ТГ</t>
  </si>
  <si>
    <t>Вижницька міська ТГ</t>
  </si>
  <si>
    <t>Сторожинецька міська ТГ</t>
  </si>
  <si>
    <t>Красноїльська селищна ТГ</t>
  </si>
  <si>
    <t>Тереблеченська сільська ТГ</t>
  </si>
  <si>
    <t>Чудейська сільська ТГ</t>
  </si>
  <si>
    <t>Конятинська сільська ТГ</t>
  </si>
  <si>
    <t>Селятинська сільська ТГ</t>
  </si>
  <si>
    <t>Острицька сільська ТГ</t>
  </si>
  <si>
    <t>Мамаївська сільська ТГ</t>
  </si>
  <si>
    <t>Кіцманська міська ТГ</t>
  </si>
  <si>
    <t>Вікнянська сільська ТГ</t>
  </si>
  <si>
    <t>Юрковецька сільська ТГ</t>
  </si>
  <si>
    <t>Кострижівська селищна ТГ</t>
  </si>
  <si>
    <t>Новоселицька міська ТГ</t>
  </si>
  <si>
    <t>Герцаївська міська ТГ</t>
  </si>
  <si>
    <t>Заставнівська міська ТГ</t>
  </si>
  <si>
    <t>Неполоковецька селищна ТГ</t>
  </si>
  <si>
    <t>Ставчанська сільська ТГ</t>
  </si>
  <si>
    <t>Хотинська міська ТГ</t>
  </si>
  <si>
    <t>Чагорська сільська ТГ</t>
  </si>
  <si>
    <t>Новодністровська міська ТГ</t>
  </si>
  <si>
    <t xml:space="preserve">Ванчиковецька сільська ТГ </t>
  </si>
  <si>
    <t>Карапчівська сільська ТГ</t>
  </si>
  <si>
    <t>Сучевенська сільська ТГ</t>
  </si>
  <si>
    <t>Кадубовецька сільська ТГ</t>
  </si>
  <si>
    <t>Банилівська сільська ТГ</t>
  </si>
  <si>
    <t>Берегометська селищна ТГ</t>
  </si>
  <si>
    <t>Боянська сільська ТГ</t>
  </si>
  <si>
    <t>Брусницька сільська ТГ</t>
  </si>
  <si>
    <t>Веренчанська сільська ТГ</t>
  </si>
  <si>
    <t>Кам’янецька сільська ТГ</t>
  </si>
  <si>
    <t>Кам’янська сільська ТГ</t>
  </si>
  <si>
    <t>Кельменецька селищна ТГ</t>
  </si>
  <si>
    <t>Лівинецька сільська ТГ</t>
  </si>
  <si>
    <t>Петровецька сільська ТГ</t>
  </si>
  <si>
    <t>Путильська селищна ТГ</t>
  </si>
  <si>
    <t>Тарашанська сільська ТГ</t>
  </si>
  <si>
    <t>Топорівська сільська ТГ</t>
  </si>
  <si>
    <t>Чернівецька міська ТГ</t>
  </si>
  <si>
    <t>Разом по ТГ</t>
  </si>
  <si>
    <t>Горішньошеровецька сільська ТГ</t>
  </si>
  <si>
    <t xml:space="preserve">Плата за ліцензії на право оптової торгівлі алкогольними напоями, тютюновими виробами та рідинами, що використовуються в електроних сигаретах                                    </t>
  </si>
  <si>
    <t xml:space="preserve">Плата за ліцензії на право роздрібної торгівлі алкогольними напоями, тютюновими виробами  та рідинами, що використовуються в електроних сигаретах                                    </t>
  </si>
  <si>
    <t>Кошти, отримані від надання учасниками процедури закупівлі / спрощенної закупівлі як забезпечення їх тендерної пропозиції /пропозиції учасника спрощенної закупівлі, які не підлягають поверненню цим учасникам</t>
  </si>
  <si>
    <r>
      <t xml:space="preserve">Рентна плата за користування надрами для видобування інших корисних копалин загальнодержавного значення - </t>
    </r>
    <r>
      <rPr>
        <u/>
        <sz val="12"/>
        <rFont val="Times New Roman Cyr"/>
        <family val="1"/>
        <charset val="204"/>
      </rPr>
      <t>30%</t>
    </r>
  </si>
  <si>
    <t>Магальська сільська ТГ</t>
  </si>
  <si>
    <t>Податки та збори, не віднесені до інших категорій</t>
  </si>
  <si>
    <t>Глибоцька селищна ТГ</t>
  </si>
  <si>
    <t>Разом по районних бюджетах</t>
  </si>
  <si>
    <r>
      <t>Акцизний податок з вироблених в Україні підакцизних товарів (продукції</t>
    </r>
    <r>
      <rPr>
        <sz val="12"/>
        <rFont val="Times New Roman Cyr"/>
        <charset val="204"/>
      </rPr>
      <t>) (Пальне)</t>
    </r>
    <r>
      <rPr>
        <sz val="12"/>
        <color rgb="FFFF0000"/>
        <rFont val="Times New Roman Cyr"/>
        <charset val="204"/>
      </rPr>
      <t xml:space="preserve"> *</t>
    </r>
  </si>
  <si>
    <t xml:space="preserve">Всього до загального фонду </t>
  </si>
  <si>
    <t xml:space="preserve">Всього </t>
  </si>
  <si>
    <t>Плата за ліцензії на виробництво спирту етилового, коньячного і плодового та зернового дистиляту, дистиляту виноградного спиртового, біоетанолу, алкогольних напоїв та тютюнових виробів та рідин, що використовуються в електронних сигаретах</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</si>
  <si>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</si>
  <si>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 xml:space="preserve">Кошти, отримані від переможця процедури закупівлі / спрощеної закупівлі під час укладення договору про закупівлю як забезпечення виконання цього договору, які не підлягають поверненню учаснику </t>
  </si>
  <si>
    <r>
      <t xml:space="preserve">Місцеві податки та збори, що сплачуються (перераховуються) згідно з Податковим кодексом України,                                                                                                                                                                                  </t>
    </r>
    <r>
      <rPr>
        <b/>
        <i/>
        <sz val="12"/>
        <rFont val="Times New Roman Cyr"/>
        <family val="1"/>
        <charset val="204"/>
      </rPr>
      <t xml:space="preserve">в тому числі: </t>
    </r>
  </si>
  <si>
    <t>Плата за ліцензії на право оптової торгівлі спиртом етиловим, спиртом етиловим ректифікованим виноградним, спиртом етиловим ректифікованим плодовим</t>
  </si>
  <si>
    <t>14021900      14031900</t>
  </si>
  <si>
    <r>
      <rPr>
        <b/>
        <i/>
        <u/>
        <sz val="12"/>
        <rFont val="Times New Roman Cyr"/>
        <charset val="204"/>
      </rPr>
      <t>Разом</t>
    </r>
    <r>
      <rPr>
        <b/>
        <i/>
        <sz val="12"/>
        <rFont val="Times New Roman Cyr"/>
        <charset val="204"/>
      </rPr>
      <t xml:space="preserve">: акцизний податок з вироблених в Україні та з ввезених на митну територію України підакцизних товарів (продукції) (Пальне) </t>
    </r>
  </si>
  <si>
    <r>
      <t xml:space="preserve">Податок на доходи фізичних осіб - </t>
    </r>
    <r>
      <rPr>
        <u/>
        <sz val="12"/>
        <rFont val="Times New Roman Cyr"/>
        <family val="1"/>
        <charset val="204"/>
      </rPr>
      <t xml:space="preserve">79% </t>
    </r>
  </si>
  <si>
    <t>Найменування районів і територіальних громад</t>
  </si>
  <si>
    <t>Сокирянська міська ТГ</t>
  </si>
  <si>
    <t>План на січень-березень 2022 року</t>
  </si>
  <si>
    <t>січень-березень 2022 року</t>
  </si>
  <si>
    <t>січень-березень 2021 року</t>
  </si>
  <si>
    <t>плану на січень-березень 2022 року</t>
  </si>
  <si>
    <t>фактичних надходжень за січень-березень 2021 року</t>
  </si>
  <si>
    <t>Чернівецької області за січень-березень 2022 року</t>
  </si>
  <si>
    <t>(місячний звіт)</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</si>
</sst>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5" formatCode="0.0"/>
    <numFmt numFmtId="168" formatCode="0.00000"/>
    <numFmt numFmtId="169" formatCode="0.000000"/>
    <numFmt numFmtId="179" formatCode="#,##0.00000"/>
    <numFmt numFmtId="181" formatCode="#,##0.0"/>
  </numFmts>
  <fonts count="78"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Cyr"/>
      <family val="1"/>
      <charset val="204"/>
    </font>
    <font>
      <sz val="11"/>
      <name val="Times New Roman CYR"/>
      <family val="1"/>
      <charset val="204"/>
    </font>
    <font>
      <sz val="12"/>
      <name val="Times New Roman Cyr"/>
      <family val="1"/>
      <charset val="204"/>
    </font>
    <font>
      <b/>
      <sz val="10"/>
      <name val="Times New Roman Cyr"/>
      <family val="1"/>
      <charset val="204"/>
    </font>
    <font>
      <b/>
      <sz val="12"/>
      <name val="Times New Roman Cyr"/>
      <family val="1"/>
      <charset val="204"/>
    </font>
    <font>
      <b/>
      <i/>
      <sz val="14"/>
      <color indexed="8"/>
      <name val="Times New Roman Cyr"/>
      <family val="1"/>
      <charset val="204"/>
    </font>
    <font>
      <b/>
      <i/>
      <sz val="12"/>
      <name val="Times New Roman Cyr"/>
      <family val="1"/>
      <charset val="204"/>
    </font>
    <font>
      <i/>
      <sz val="12"/>
      <name val="Times New Roman Cyr"/>
      <family val="1"/>
      <charset val="204"/>
    </font>
    <font>
      <b/>
      <sz val="13"/>
      <name val="Times New Roman Cyr"/>
      <family val="1"/>
      <charset val="204"/>
    </font>
    <font>
      <sz val="12"/>
      <name val="Arial Cyr"/>
      <charset val="204"/>
    </font>
    <font>
      <sz val="8"/>
      <name val="Arial Cyr"/>
      <charset val="204"/>
    </font>
    <font>
      <sz val="10"/>
      <name val="Times New Roman CYR"/>
      <charset val="204"/>
    </font>
    <font>
      <b/>
      <i/>
      <sz val="12"/>
      <name val="Times New Roman Cyr"/>
      <charset val="204"/>
    </font>
    <font>
      <b/>
      <i/>
      <sz val="14"/>
      <name val="Times New Roman Cyr"/>
      <family val="1"/>
      <charset val="204"/>
    </font>
    <font>
      <b/>
      <i/>
      <sz val="14"/>
      <name val="Times New Roman Cyr"/>
      <charset val="204"/>
    </font>
    <font>
      <sz val="12"/>
      <color indexed="8"/>
      <name val="Times New Roman Cyr"/>
      <charset val="204"/>
    </font>
    <font>
      <sz val="12"/>
      <name val="Times New Roman Cyr"/>
      <charset val="204"/>
    </font>
    <font>
      <b/>
      <sz val="14"/>
      <name val="Times New Roman Cyr"/>
      <charset val="204"/>
    </font>
    <font>
      <b/>
      <sz val="14"/>
      <name val="Times New Roman Cyr"/>
      <family val="1"/>
      <charset val="204"/>
    </font>
    <font>
      <sz val="14"/>
      <name val="Times New Roman Cyr"/>
      <family val="1"/>
      <charset val="204"/>
    </font>
    <font>
      <b/>
      <i/>
      <sz val="13"/>
      <name val="Times New Roman Cyr"/>
      <family val="1"/>
      <charset val="204"/>
    </font>
    <font>
      <b/>
      <i/>
      <sz val="10"/>
      <name val="Times New Roman Cyr"/>
      <charset val="204"/>
    </font>
    <font>
      <b/>
      <sz val="10"/>
      <name val="Times New Roman Cyr"/>
      <charset val="204"/>
    </font>
    <font>
      <sz val="12"/>
      <color indexed="8"/>
      <name val="Times New Roman Cyr"/>
      <family val="1"/>
      <charset val="204"/>
    </font>
    <font>
      <sz val="10"/>
      <name val="Arial"/>
      <family val="2"/>
      <charset val="204"/>
    </font>
    <font>
      <sz val="12"/>
      <color indexed="8"/>
      <name val="Arial Cyr"/>
      <charset val="204"/>
    </font>
    <font>
      <i/>
      <sz val="12"/>
      <color indexed="8"/>
      <name val="Times New Roman Cyr"/>
      <family val="1"/>
      <charset val="204"/>
    </font>
    <font>
      <sz val="10"/>
      <name val="Helv"/>
      <charset val="204"/>
    </font>
    <font>
      <i/>
      <sz val="12"/>
      <color indexed="8"/>
      <name val="Times New Roman Cyr"/>
      <charset val="204"/>
    </font>
    <font>
      <b/>
      <i/>
      <sz val="12"/>
      <color indexed="8"/>
      <name val="Times New Roman Cyr"/>
      <family val="1"/>
      <charset val="204"/>
    </font>
    <font>
      <u/>
      <sz val="12"/>
      <name val="Times New Roman Cyr"/>
      <family val="1"/>
      <charset val="204"/>
    </font>
    <font>
      <b/>
      <i/>
      <sz val="12"/>
      <color indexed="56"/>
      <name val="Times New Roman Cyr"/>
      <charset val="204"/>
    </font>
    <font>
      <b/>
      <i/>
      <u/>
      <sz val="12"/>
      <name val="Times New Roman Cyr"/>
      <charset val="204"/>
    </font>
    <font>
      <sz val="11"/>
      <color theme="1"/>
      <name val="Calibri"/>
      <family val="2"/>
      <charset val="204"/>
      <scheme val="minor"/>
    </font>
    <font>
      <sz val="10"/>
      <color theme="1"/>
      <name val="Times New Roman Cyr"/>
      <family val="1"/>
      <charset val="204"/>
    </font>
    <font>
      <b/>
      <sz val="12"/>
      <color theme="1"/>
      <name val="Times New Roman Cyr"/>
      <family val="1"/>
      <charset val="204"/>
    </font>
    <font>
      <sz val="12"/>
      <color rgb="FFFF0000"/>
      <name val="Times New Roman Cyr"/>
      <charset val="204"/>
    </font>
    <font>
      <sz val="12"/>
      <color theme="1"/>
      <name val="Times New Roman Cyr"/>
      <family val="1"/>
      <charset val="204"/>
    </font>
    <font>
      <sz val="11"/>
      <color indexed="8"/>
      <name val="Calibri"/>
      <family val="2"/>
      <charset val="204"/>
    </font>
    <font>
      <sz val="11"/>
      <color indexed="9"/>
      <name val="Calibri"/>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Cyr"/>
      <charset val="204"/>
    </font>
    <font>
      <b/>
      <i/>
      <sz val="12"/>
      <color theme="1"/>
      <name val="Times New Roman Cyr"/>
      <family val="1"/>
      <charset val="204"/>
    </font>
    <font>
      <i/>
      <sz val="12"/>
      <color theme="1"/>
      <name val="Times New Roman Cyr"/>
      <family val="1"/>
      <charset val="204"/>
    </font>
    <font>
      <b/>
      <sz val="13"/>
      <color theme="1"/>
      <name val="Times New Roman Cyr"/>
      <family val="1"/>
      <charset val="204"/>
    </font>
    <font>
      <sz val="11"/>
      <color indexed="62"/>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b/>
      <sz val="18"/>
      <color indexed="56"/>
      <name val="Cambria"/>
      <family val="2"/>
      <charset val="204"/>
    </font>
    <font>
      <b/>
      <sz val="11"/>
      <color indexed="52"/>
      <name val="Calibri"/>
      <family val="2"/>
      <charset val="204"/>
    </font>
    <font>
      <b/>
      <sz val="11"/>
      <color indexed="8"/>
      <name val="Calibri"/>
      <family val="2"/>
      <charset val="204"/>
    </font>
    <font>
      <sz val="11"/>
      <color indexed="20"/>
      <name val="Calibri"/>
      <family val="2"/>
      <charset val="204"/>
    </font>
    <font>
      <b/>
      <sz val="11"/>
      <color indexed="63"/>
      <name val="Calibri"/>
      <family val="2"/>
      <charset val="204"/>
    </font>
    <font>
      <sz val="11"/>
      <color indexed="60"/>
      <name val="Calibri"/>
      <family val="2"/>
      <charset val="204"/>
    </font>
    <font>
      <sz val="11"/>
      <color indexed="10"/>
      <name val="Calibri"/>
      <family val="2"/>
      <charset val="204"/>
    </font>
    <font>
      <i/>
      <sz val="11"/>
      <color indexed="23"/>
      <name val="Calibri"/>
      <family val="2"/>
      <charset val="204"/>
    </font>
    <font>
      <sz val="12"/>
      <color rgb="FF0070C0"/>
      <name val="Times New Roman Cyr"/>
      <family val="1"/>
      <charset val="204"/>
    </font>
    <font>
      <b/>
      <sz val="15"/>
      <color indexed="56"/>
      <name val="Calibri"/>
      <family val="2"/>
      <charset val="204"/>
    </font>
    <font>
      <b/>
      <sz val="13"/>
      <color indexed="56"/>
      <name val="Calibri"/>
      <family val="2"/>
      <charset val="204"/>
    </font>
    <font>
      <b/>
      <sz val="11"/>
      <color indexed="56"/>
      <name val="Calibri"/>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patternFill>
    </fill>
    <fill>
      <patternFill patternType="solid">
        <fgColor indexed="43"/>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221">
    <xf numFmtId="0" fontId="0" fillId="0" borderId="0"/>
    <xf numFmtId="0" fontId="38"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4" fillId="0" borderId="0"/>
    <xf numFmtId="0" fontId="55" fillId="0" borderId="0"/>
    <xf numFmtId="0" fontId="52" fillId="16" borderId="8" applyNumberFormat="0" applyFont="0" applyAlignment="0" applyProtection="0"/>
    <xf numFmtId="0" fontId="4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57"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58" fillId="0" borderId="0"/>
    <xf numFmtId="0" fontId="58" fillId="0" borderId="0"/>
    <xf numFmtId="0" fontId="58" fillId="0" borderId="0"/>
    <xf numFmtId="0" fontId="9" fillId="0" borderId="0"/>
    <xf numFmtId="0" fontId="9" fillId="0" borderId="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0" borderId="0" applyNumberFormat="0" applyBorder="0" applyAlignment="0" applyProtection="0"/>
    <xf numFmtId="0" fontId="62" fillId="7" borderId="9" applyNumberFormat="0" applyAlignment="0" applyProtection="0"/>
    <xf numFmtId="0" fontId="63" fillId="4" borderId="0" applyNumberFormat="0" applyBorder="0" applyAlignment="0" applyProtection="0"/>
    <xf numFmtId="0" fontId="58" fillId="0" borderId="0"/>
    <xf numFmtId="0" fontId="64" fillId="0" borderId="10" applyNumberFormat="0" applyFill="0" applyAlignment="0" applyProtection="0"/>
    <xf numFmtId="0" fontId="65" fillId="21" borderId="11" applyNumberFormat="0" applyAlignment="0" applyProtection="0"/>
    <xf numFmtId="0" fontId="66" fillId="0" borderId="0" applyNumberFormat="0" applyFill="0" applyBorder="0" applyAlignment="0" applyProtection="0"/>
    <xf numFmtId="0" fontId="67" fillId="22" borderId="9" applyNumberFormat="0" applyAlignment="0" applyProtection="0"/>
    <xf numFmtId="0" fontId="68" fillId="0" borderId="12" applyNumberFormat="0" applyFill="0" applyAlignment="0" applyProtection="0"/>
    <xf numFmtId="0" fontId="69" fillId="3" borderId="0" applyNumberFormat="0" applyBorder="0" applyAlignment="0" applyProtection="0"/>
    <xf numFmtId="0" fontId="38" fillId="16" borderId="8" applyNumberFormat="0" applyFont="0" applyAlignment="0" applyProtection="0"/>
    <xf numFmtId="0" fontId="70" fillId="22" borderId="13"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38" fillId="0" borderId="0"/>
    <xf numFmtId="0" fontId="38" fillId="0" borderId="0"/>
    <xf numFmtId="0" fontId="38" fillId="0" borderId="0"/>
    <xf numFmtId="0" fontId="8" fillId="0" borderId="0"/>
    <xf numFmtId="0" fontId="38" fillId="0" borderId="0"/>
    <xf numFmtId="0" fontId="8" fillId="0" borderId="0"/>
    <xf numFmtId="0" fontId="8" fillId="0" borderId="0"/>
    <xf numFmtId="0" fontId="8" fillId="0" borderId="0"/>
    <xf numFmtId="0" fontId="8" fillId="0" borderId="0"/>
    <xf numFmtId="0" fontId="8" fillId="0" borderId="0"/>
    <xf numFmtId="0" fontId="38"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38" fillId="0" borderId="0"/>
    <xf numFmtId="0" fontId="7" fillId="0" borderId="0"/>
    <xf numFmtId="0" fontId="7" fillId="0" borderId="0"/>
    <xf numFmtId="0" fontId="7" fillId="0" borderId="0"/>
    <xf numFmtId="0" fontId="38"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75" fillId="0" borderId="14" applyNumberFormat="0" applyFill="0" applyAlignment="0" applyProtection="0"/>
    <xf numFmtId="0" fontId="76" fillId="0" borderId="15" applyNumberFormat="0" applyFill="0" applyAlignment="0" applyProtection="0"/>
    <xf numFmtId="0" fontId="77" fillId="0" borderId="16" applyNumberFormat="0" applyFill="0" applyAlignment="0" applyProtection="0"/>
    <xf numFmtId="0" fontId="77" fillId="0" borderId="0" applyNumberFormat="0" applyFill="0" applyBorder="0" applyAlignment="0" applyProtection="0"/>
    <xf numFmtId="0" fontId="4" fillId="0" borderId="0"/>
    <xf numFmtId="0" fontId="4" fillId="0" borderId="0"/>
    <xf numFmtId="0" fontId="4" fillId="0" borderId="0"/>
    <xf numFmtId="0" fontId="4" fillId="0" borderId="0"/>
    <xf numFmtId="0" fontId="3" fillId="0" borderId="0"/>
  </cellStyleXfs>
  <cellXfs count="145">
    <xf numFmtId="0" fontId="0" fillId="0" borderId="0" xfId="0"/>
    <xf numFmtId="0" fontId="14" fillId="0" borderId="0" xfId="0" applyFont="1"/>
    <xf numFmtId="0" fontId="14" fillId="0" borderId="0" xfId="0" applyFont="1" applyAlignment="1">
      <alignment horizontal="centerContinuous"/>
    </xf>
    <xf numFmtId="0" fontId="14" fillId="0" borderId="0" xfId="0" applyFont="1" applyFill="1"/>
    <xf numFmtId="0" fontId="17" fillId="0" borderId="0" xfId="0" applyFont="1"/>
    <xf numFmtId="165" fontId="20" fillId="0" borderId="1" xfId="0" applyNumberFormat="1" applyFont="1" applyBorder="1" applyAlignment="1">
      <alignment horizontal="center" vertical="center"/>
    </xf>
    <xf numFmtId="1" fontId="16" fillId="0" borderId="1" xfId="0" applyNumberFormat="1" applyFont="1" applyBorder="1" applyAlignment="1">
      <alignment horizontal="center" vertical="center"/>
    </xf>
    <xf numFmtId="0" fontId="16" fillId="0" borderId="1" xfId="0" applyFont="1" applyBorder="1" applyAlignment="1">
      <alignment vertical="center" wrapText="1"/>
    </xf>
    <xf numFmtId="1" fontId="16" fillId="0" borderId="1" xfId="0" applyNumberFormat="1" applyFont="1" applyBorder="1" applyAlignment="1">
      <alignment horizontal="center" vertical="center" wrapText="1"/>
    </xf>
    <xf numFmtId="0" fontId="14" fillId="0" borderId="0" xfId="0" applyFont="1" applyAlignment="1">
      <alignment horizontal="center"/>
    </xf>
    <xf numFmtId="165" fontId="16" fillId="0" borderId="1" xfId="0" applyNumberFormat="1" applyFont="1" applyBorder="1" applyAlignment="1">
      <alignment vertical="center" wrapText="1"/>
    </xf>
    <xf numFmtId="165" fontId="16" fillId="0" borderId="1" xfId="0" applyNumberFormat="1" applyFont="1" applyBorder="1" applyAlignment="1">
      <alignment horizontal="left" vertical="center" wrapText="1"/>
    </xf>
    <xf numFmtId="1" fontId="20" fillId="0" borderId="1" xfId="0" applyNumberFormat="1" applyFont="1" applyBorder="1" applyAlignment="1">
      <alignment horizontal="center" vertical="center"/>
    </xf>
    <xf numFmtId="0" fontId="16" fillId="0" borderId="1" xfId="0" quotePrefix="1" applyFont="1" applyFill="1" applyBorder="1" applyAlignment="1">
      <alignment horizontal="center"/>
    </xf>
    <xf numFmtId="0" fontId="16" fillId="0" borderId="1" xfId="0" applyFont="1" applyFill="1" applyBorder="1" applyAlignment="1">
      <alignment horizontal="center"/>
    </xf>
    <xf numFmtId="168" fontId="14" fillId="0" borderId="0" xfId="0" applyNumberFormat="1" applyFont="1"/>
    <xf numFmtId="0" fontId="36" fillId="0" borderId="0" xfId="0" applyFont="1"/>
    <xf numFmtId="0" fontId="14" fillId="0" borderId="0" xfId="0" applyFont="1" applyFill="1" applyAlignment="1">
      <alignment vertical="center"/>
    </xf>
    <xf numFmtId="0" fontId="14" fillId="0" borderId="0" xfId="0" applyFont="1" applyAlignment="1">
      <alignment vertical="center"/>
    </xf>
    <xf numFmtId="0" fontId="14" fillId="0" borderId="0" xfId="0" applyFont="1" applyBorder="1" applyAlignment="1">
      <alignment vertical="center"/>
    </xf>
    <xf numFmtId="168" fontId="14" fillId="0" borderId="0" xfId="0" applyNumberFormat="1" applyFont="1" applyAlignment="1">
      <alignment horizontal="centerContinuous"/>
    </xf>
    <xf numFmtId="165" fontId="20" fillId="0" borderId="1" xfId="0" applyNumberFormat="1" applyFont="1" applyBorder="1" applyAlignment="1">
      <alignment horizontal="center" vertical="center" wrapText="1"/>
    </xf>
    <xf numFmtId="165" fontId="22" fillId="0" borderId="1" xfId="0" applyNumberFormat="1" applyFont="1" applyFill="1" applyBorder="1" applyAlignment="1">
      <alignment horizontal="center" vertical="center" wrapText="1"/>
    </xf>
    <xf numFmtId="0" fontId="37" fillId="0" borderId="1" xfId="0" quotePrefix="1" applyFont="1" applyFill="1" applyBorder="1" applyAlignment="1">
      <alignment horizontal="center"/>
    </xf>
    <xf numFmtId="0" fontId="37" fillId="0" borderId="1" xfId="0" applyFont="1" applyFill="1" applyBorder="1" applyAlignment="1">
      <alignment horizontal="center"/>
    </xf>
    <xf numFmtId="0" fontId="35" fillId="0" borderId="0" xfId="0" applyFont="1"/>
    <xf numFmtId="0" fontId="37" fillId="0" borderId="1" xfId="0" applyFont="1" applyBorder="1" applyAlignment="1">
      <alignment vertical="center" wrapText="1"/>
    </xf>
    <xf numFmtId="0" fontId="40" fillId="0" borderId="1" xfId="0" applyFont="1" applyBorder="1" applyAlignment="1">
      <alignment vertical="center" wrapText="1"/>
    </xf>
    <xf numFmtId="165" fontId="43" fillId="0" borderId="1" xfId="0" applyNumberFormat="1" applyFont="1" applyBorder="1" applyAlignment="1">
      <alignment horizontal="center" vertical="center"/>
    </xf>
    <xf numFmtId="165" fontId="15" fillId="0" borderId="1" xfId="0" applyNumberFormat="1" applyFont="1" applyBorder="1" applyAlignment="1">
      <alignment vertical="center" wrapText="1"/>
    </xf>
    <xf numFmtId="165" fontId="26" fillId="0" borderId="1" xfId="0" applyNumberFormat="1" applyFont="1" applyBorder="1" applyAlignment="1">
      <alignment vertical="center"/>
    </xf>
    <xf numFmtId="169" fontId="34" fillId="0" borderId="1" xfId="0" applyNumberFormat="1" applyFont="1" applyFill="1" applyBorder="1" applyAlignment="1">
      <alignment horizontal="center" vertical="center" wrapText="1"/>
    </xf>
    <xf numFmtId="165" fontId="18" fillId="0" borderId="1" xfId="0" applyNumberFormat="1" applyFont="1" applyBorder="1" applyAlignment="1">
      <alignment vertical="center" wrapText="1"/>
    </xf>
    <xf numFmtId="1" fontId="18" fillId="0" borderId="1" xfId="0" applyNumberFormat="1" applyFont="1" applyBorder="1" applyAlignment="1">
      <alignment horizontal="center" vertical="center"/>
    </xf>
    <xf numFmtId="165" fontId="21" fillId="0" borderId="1" xfId="0" applyNumberFormat="1" applyFont="1" applyBorder="1" applyAlignment="1">
      <alignment vertical="center" wrapText="1"/>
    </xf>
    <xf numFmtId="1" fontId="21" fillId="0" borderId="1" xfId="0" applyNumberFormat="1" applyFont="1" applyBorder="1" applyAlignment="1">
      <alignment horizontal="center" vertical="center" wrapText="1"/>
    </xf>
    <xf numFmtId="165" fontId="18" fillId="0" borderId="1" xfId="0" applyNumberFormat="1" applyFont="1" applyBorder="1" applyAlignment="1">
      <alignment horizontal="left" vertical="center" wrapText="1"/>
    </xf>
    <xf numFmtId="165" fontId="15" fillId="0" borderId="1" xfId="0" applyNumberFormat="1" applyFont="1" applyBorder="1" applyAlignment="1">
      <alignment horizontal="left" vertical="center" wrapText="1"/>
    </xf>
    <xf numFmtId="165" fontId="42" fillId="0" borderId="1" xfId="0" applyNumberFormat="1" applyFont="1" applyBorder="1" applyAlignment="1">
      <alignment vertical="center"/>
    </xf>
    <xf numFmtId="0" fontId="25" fillId="0" borderId="0" xfId="0" applyFont="1" applyFill="1"/>
    <xf numFmtId="165" fontId="14" fillId="0" borderId="1" xfId="0" applyNumberFormat="1" applyFont="1" applyBorder="1" applyAlignment="1">
      <alignment vertical="center" wrapText="1"/>
    </xf>
    <xf numFmtId="168" fontId="14" fillId="0" borderId="0" xfId="0" applyNumberFormat="1" applyFont="1" applyBorder="1" applyAlignment="1">
      <alignment vertical="center"/>
    </xf>
    <xf numFmtId="168" fontId="14" fillId="0" borderId="0" xfId="0" applyNumberFormat="1" applyFont="1" applyFill="1"/>
    <xf numFmtId="0" fontId="31" fillId="0" borderId="0" xfId="0" applyFont="1" applyAlignment="1">
      <alignment vertical="center"/>
    </xf>
    <xf numFmtId="0" fontId="14" fillId="0" borderId="0" xfId="0" applyFont="1" applyAlignment="1">
      <alignment horizontal="centerContinuous" vertical="center"/>
    </xf>
    <xf numFmtId="0" fontId="30" fillId="0" borderId="0" xfId="0" applyFont="1" applyAlignment="1">
      <alignment horizontal="right" vertical="center"/>
    </xf>
    <xf numFmtId="0" fontId="37" fillId="0" borderId="1" xfId="0" applyFont="1" applyBorder="1" applyAlignment="1">
      <alignment vertical="center"/>
    </xf>
    <xf numFmtId="165" fontId="16" fillId="0" borderId="1" xfId="0" applyNumberFormat="1" applyFont="1" applyFill="1" applyBorder="1" applyAlignment="1">
      <alignment horizontal="center" vertical="center"/>
    </xf>
    <xf numFmtId="0" fontId="14" fillId="0" borderId="0" xfId="0" applyFont="1" applyFill="1" applyBorder="1" applyAlignment="1">
      <alignment vertical="center"/>
    </xf>
    <xf numFmtId="0" fontId="21" fillId="0" borderId="1" xfId="0" applyFont="1" applyBorder="1" applyAlignment="1">
      <alignment vertical="center" wrapText="1"/>
    </xf>
    <xf numFmtId="0" fontId="16" fillId="0" borderId="1" xfId="0" applyFont="1" applyBorder="1" applyAlignment="1">
      <alignment vertical="center"/>
    </xf>
    <xf numFmtId="165" fontId="29" fillId="0" borderId="1" xfId="0" applyNumberFormat="1" applyFont="1" applyBorder="1" applyAlignment="1">
      <alignment vertical="center"/>
    </xf>
    <xf numFmtId="0" fontId="31" fillId="0" borderId="0" xfId="0" applyFont="1" applyAlignment="1"/>
    <xf numFmtId="4" fontId="16" fillId="0" borderId="0" xfId="0" applyNumberFormat="1" applyFont="1" applyFill="1" applyBorder="1" applyAlignment="1">
      <alignment vertical="center"/>
    </xf>
    <xf numFmtId="165" fontId="14" fillId="0" borderId="0" xfId="0" applyNumberFormat="1" applyFont="1" applyFill="1" applyAlignment="1">
      <alignment vertical="center"/>
    </xf>
    <xf numFmtId="168" fontId="14" fillId="0" borderId="0" xfId="0" applyNumberFormat="1" applyFont="1" applyFill="1" applyAlignment="1">
      <alignment vertical="center"/>
    </xf>
    <xf numFmtId="165" fontId="25" fillId="0" borderId="0" xfId="0" applyNumberFormat="1" applyFont="1" applyFill="1" applyAlignment="1">
      <alignment vertical="center"/>
    </xf>
    <xf numFmtId="165" fontId="25" fillId="0" borderId="0" xfId="0" applyNumberFormat="1" applyFont="1" applyAlignment="1">
      <alignment vertical="center"/>
    </xf>
    <xf numFmtId="0" fontId="30" fillId="0" borderId="0" xfId="0" applyFont="1" applyAlignment="1">
      <alignment horizontal="center"/>
    </xf>
    <xf numFmtId="169" fontId="14" fillId="0" borderId="0" xfId="0" applyNumberFormat="1" applyFont="1" applyBorder="1" applyAlignment="1">
      <alignment vertical="center"/>
    </xf>
    <xf numFmtId="165" fontId="21" fillId="0" borderId="1" xfId="0" applyNumberFormat="1" applyFont="1" applyFill="1" applyBorder="1" applyAlignment="1">
      <alignment horizontal="center" vertical="center"/>
    </xf>
    <xf numFmtId="165" fontId="20" fillId="0" borderId="1" xfId="0" applyNumberFormat="1" applyFont="1" applyFill="1" applyBorder="1" applyAlignment="1">
      <alignment horizontal="center" vertical="center"/>
    </xf>
    <xf numFmtId="0" fontId="14" fillId="0" borderId="0" xfId="0" applyFont="1" applyAlignment="1">
      <alignment horizontal="center" vertical="center"/>
    </xf>
    <xf numFmtId="179" fontId="16" fillId="0" borderId="0" xfId="0" applyNumberFormat="1" applyFont="1" applyFill="1" applyBorder="1" applyAlignment="1">
      <alignment vertical="center"/>
    </xf>
    <xf numFmtId="181" fontId="20" fillId="0" borderId="1" xfId="0" applyNumberFormat="1" applyFont="1" applyBorder="1" applyAlignment="1">
      <alignment horizontal="right" vertical="center"/>
    </xf>
    <xf numFmtId="181" fontId="26" fillId="0" borderId="1" xfId="0" applyNumberFormat="1" applyFont="1" applyBorder="1" applyAlignment="1">
      <alignment horizontal="center" vertical="center"/>
    </xf>
    <xf numFmtId="181" fontId="16" fillId="0" borderId="1" xfId="0" applyNumberFormat="1" applyFont="1" applyBorder="1" applyAlignment="1">
      <alignment horizontal="right" vertical="center"/>
    </xf>
    <xf numFmtId="181" fontId="16" fillId="0" borderId="1" xfId="0" applyNumberFormat="1" applyFont="1" applyBorder="1" applyAlignment="1">
      <alignment horizontal="center" vertical="center"/>
    </xf>
    <xf numFmtId="181" fontId="18" fillId="0" borderId="1" xfId="0" applyNumberFormat="1" applyFont="1" applyBorder="1" applyAlignment="1">
      <alignment horizontal="right" vertical="center"/>
    </xf>
    <xf numFmtId="181" fontId="20" fillId="0" borderId="1" xfId="0" applyNumberFormat="1" applyFont="1" applyBorder="1" applyAlignment="1">
      <alignment horizontal="center" vertical="center"/>
    </xf>
    <xf numFmtId="181" fontId="26" fillId="0" borderId="1" xfId="0" applyNumberFormat="1" applyFont="1" applyBorder="1" applyAlignment="1">
      <alignment horizontal="right" vertical="center"/>
    </xf>
    <xf numFmtId="181" fontId="22" fillId="0" borderId="1" xfId="0" applyNumberFormat="1" applyFont="1" applyBorder="1" applyAlignment="1">
      <alignment horizontal="center" vertical="center"/>
    </xf>
    <xf numFmtId="181" fontId="21" fillId="0" borderId="1" xfId="0" applyNumberFormat="1" applyFont="1" applyBorder="1" applyAlignment="1">
      <alignment horizontal="center" vertical="center"/>
    </xf>
    <xf numFmtId="181" fontId="18" fillId="0" borderId="1" xfId="0" applyNumberFormat="1" applyFont="1" applyBorder="1" applyAlignment="1">
      <alignment horizontal="center" vertical="center"/>
    </xf>
    <xf numFmtId="181" fontId="21" fillId="0" borderId="1" xfId="0" applyNumberFormat="1" applyFont="1" applyBorder="1" applyAlignment="1">
      <alignment horizontal="right" vertical="center"/>
    </xf>
    <xf numFmtId="181" fontId="22" fillId="0" borderId="1" xfId="0" applyNumberFormat="1" applyFont="1" applyBorder="1" applyAlignment="1">
      <alignment horizontal="right" vertical="center"/>
    </xf>
    <xf numFmtId="181" fontId="16" fillId="0" borderId="1" xfId="0" applyNumberFormat="1" applyFont="1" applyFill="1" applyBorder="1" applyAlignment="1">
      <alignment vertical="center"/>
    </xf>
    <xf numFmtId="181" fontId="40" fillId="0" borderId="1" xfId="0" applyNumberFormat="1" applyFont="1" applyBorder="1" applyAlignment="1">
      <alignment horizontal="right" vertical="center"/>
    </xf>
    <xf numFmtId="181" fontId="21" fillId="0" borderId="1" xfId="0" applyNumberFormat="1" applyFont="1" applyFill="1" applyBorder="1" applyAlignment="1">
      <alignment horizontal="center" vertical="center"/>
    </xf>
    <xf numFmtId="181" fontId="40" fillId="0" borderId="1" xfId="0" applyNumberFormat="1" applyFont="1" applyBorder="1" applyAlignment="1">
      <alignment vertical="center"/>
    </xf>
    <xf numFmtId="181" fontId="20" fillId="0" borderId="1" xfId="0" applyNumberFormat="1" applyFont="1" applyBorder="1" applyAlignment="1">
      <alignment vertical="center"/>
    </xf>
    <xf numFmtId="181" fontId="20" fillId="0" borderId="1" xfId="0" applyNumberFormat="1" applyFont="1" applyFill="1" applyBorder="1" applyAlignment="1">
      <alignment horizontal="center" vertical="center"/>
    </xf>
    <xf numFmtId="181" fontId="16" fillId="0" borderId="1" xfId="0" applyNumberFormat="1" applyFont="1" applyFill="1" applyBorder="1" applyAlignment="1">
      <alignment horizontal="center" vertical="center"/>
    </xf>
    <xf numFmtId="179" fontId="14" fillId="0" borderId="0" xfId="0" applyNumberFormat="1" applyFont="1" applyAlignment="1">
      <alignment horizontal="centerContinuous" vertical="center"/>
    </xf>
    <xf numFmtId="179" fontId="30" fillId="0" borderId="0" xfId="0" applyNumberFormat="1" applyFont="1" applyAlignment="1">
      <alignment vertical="center"/>
    </xf>
    <xf numFmtId="179" fontId="16" fillId="0" borderId="0" xfId="0" applyNumberFormat="1" applyFont="1" applyAlignment="1">
      <alignment vertical="center"/>
    </xf>
    <xf numFmtId="179" fontId="33" fillId="0" borderId="0" xfId="0" applyNumberFormat="1" applyFont="1" applyBorder="1" applyAlignment="1">
      <alignment vertical="center"/>
    </xf>
    <xf numFmtId="179" fontId="14" fillId="0" borderId="0" xfId="0" applyNumberFormat="1" applyFont="1" applyBorder="1" applyAlignment="1">
      <alignment vertical="center"/>
    </xf>
    <xf numFmtId="179" fontId="14" fillId="0" borderId="0" xfId="0" applyNumberFormat="1" applyFont="1" applyAlignment="1">
      <alignment vertical="center"/>
    </xf>
    <xf numFmtId="181" fontId="51" fillId="0" borderId="1" xfId="0" applyNumberFormat="1" applyFont="1" applyFill="1" applyBorder="1" applyAlignment="1">
      <alignment vertical="center"/>
    </xf>
    <xf numFmtId="165" fontId="26" fillId="0" borderId="1" xfId="0" applyNumberFormat="1" applyFont="1" applyBorder="1" applyAlignment="1">
      <alignment vertical="center" wrapText="1"/>
    </xf>
    <xf numFmtId="1" fontId="26" fillId="0" borderId="1" xfId="0" applyNumberFormat="1" applyFont="1" applyBorder="1" applyAlignment="1">
      <alignment horizontal="center" vertical="center" wrapText="1"/>
    </xf>
    <xf numFmtId="181" fontId="60" fillId="0" borderId="1" xfId="0" applyNumberFormat="1" applyFont="1" applyBorder="1" applyAlignment="1">
      <alignment horizontal="right" vertical="center"/>
    </xf>
    <xf numFmtId="168" fontId="48" fillId="0" borderId="0" xfId="0" applyNumberFormat="1" applyFont="1"/>
    <xf numFmtId="179" fontId="45" fillId="0" borderId="0" xfId="0" applyNumberFormat="1" applyFont="1" applyAlignment="1">
      <alignment horizontal="center" vertical="center" wrapText="1"/>
    </xf>
    <xf numFmtId="165" fontId="74" fillId="0" borderId="1" xfId="0" applyNumberFormat="1" applyFont="1" applyBorder="1" applyAlignment="1">
      <alignment vertical="center" wrapText="1"/>
    </xf>
    <xf numFmtId="168" fontId="48" fillId="0" borderId="0" xfId="0" applyNumberFormat="1" applyFont="1" applyAlignment="1">
      <alignment horizontal="center"/>
    </xf>
    <xf numFmtId="4" fontId="51" fillId="0" borderId="1" xfId="0" applyNumberFormat="1" applyFont="1" applyBorder="1" applyAlignment="1">
      <alignment horizontal="right" vertical="center"/>
    </xf>
    <xf numFmtId="181" fontId="59" fillId="0" borderId="1" xfId="0" applyNumberFormat="1" applyFont="1" applyBorder="1" applyAlignment="1">
      <alignment horizontal="right" vertical="center"/>
    </xf>
    <xf numFmtId="181" fontId="51" fillId="0" borderId="1" xfId="0" applyNumberFormat="1" applyFont="1" applyBorder="1" applyAlignment="1">
      <alignment horizontal="right" vertical="center"/>
    </xf>
    <xf numFmtId="181" fontId="49" fillId="0" borderId="1" xfId="0" applyNumberFormat="1" applyFont="1" applyBorder="1" applyAlignment="1">
      <alignment horizontal="right" vertical="center"/>
    </xf>
    <xf numFmtId="181" fontId="61" fillId="0" borderId="1" xfId="0" applyNumberFormat="1" applyFont="1" applyBorder="1" applyAlignment="1">
      <alignment horizontal="right" vertical="center"/>
    </xf>
    <xf numFmtId="0" fontId="51" fillId="0" borderId="1" xfId="0" applyFont="1" applyBorder="1" applyAlignment="1">
      <alignment vertical="center" wrapText="1"/>
    </xf>
    <xf numFmtId="0" fontId="60" fillId="0" borderId="1" xfId="0" applyFont="1" applyBorder="1" applyAlignment="1">
      <alignment vertical="center" wrapText="1"/>
    </xf>
    <xf numFmtId="0" fontId="51" fillId="0" borderId="1" xfId="0" applyFont="1" applyBorder="1" applyAlignment="1">
      <alignment vertical="center"/>
    </xf>
    <xf numFmtId="0" fontId="29" fillId="0" borderId="2" xfId="0" applyFont="1" applyBorder="1" applyAlignment="1">
      <alignment horizontal="center" vertical="top" wrapText="1"/>
    </xf>
    <xf numFmtId="0" fontId="29" fillId="0" borderId="3" xfId="0" applyFont="1" applyBorder="1" applyAlignment="1">
      <alignment horizontal="center" vertical="top"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top" wrapText="1"/>
    </xf>
    <xf numFmtId="0" fontId="23" fillId="0" borderId="4" xfId="0" applyFont="1" applyBorder="1" applyAlignment="1">
      <alignment horizontal="center" vertical="top"/>
    </xf>
    <xf numFmtId="0" fontId="27" fillId="0" borderId="0" xfId="0" applyFont="1" applyAlignment="1">
      <alignment horizontal="center" vertical="center"/>
    </xf>
    <xf numFmtId="0" fontId="28" fillId="0" borderId="0" xfId="0" applyFont="1" applyAlignment="1">
      <alignment horizontal="center" vertical="center"/>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3" xfId="0" applyFont="1" applyBorder="1" applyAlignment="1">
      <alignment horizontal="center" vertical="center" wrapText="1"/>
    </xf>
    <xf numFmtId="169" fontId="30" fillId="0" borderId="2" xfId="0" applyNumberFormat="1" applyFont="1" applyBorder="1" applyAlignment="1">
      <alignment horizontal="center" vertical="center" wrapText="1"/>
    </xf>
    <xf numFmtId="169" fontId="30" fillId="0" borderId="5" xfId="0" applyNumberFormat="1" applyFont="1" applyBorder="1" applyAlignment="1">
      <alignment horizontal="center" vertical="center" wrapText="1"/>
    </xf>
    <xf numFmtId="169" fontId="30" fillId="0" borderId="3" xfId="0" applyNumberFormat="1" applyFont="1" applyBorder="1" applyAlignment="1">
      <alignment horizontal="center" vertical="center" wrapText="1"/>
    </xf>
    <xf numFmtId="0" fontId="16" fillId="0" borderId="4" xfId="0" applyFont="1" applyBorder="1" applyAlignment="1">
      <alignment horizontal="center" vertical="top" wrapText="1"/>
    </xf>
    <xf numFmtId="169" fontId="29" fillId="0" borderId="2" xfId="0" applyNumberFormat="1" applyFont="1" applyBorder="1" applyAlignment="1">
      <alignment horizontal="center" vertical="top" wrapText="1"/>
    </xf>
    <xf numFmtId="169" fontId="29" fillId="0" borderId="3" xfId="0" applyNumberFormat="1" applyFont="1" applyBorder="1" applyAlignment="1">
      <alignment horizontal="center" vertical="top" wrapText="1"/>
    </xf>
    <xf numFmtId="0" fontId="19" fillId="0" borderId="0" xfId="0" applyFont="1" applyAlignment="1">
      <alignment horizontal="center" vertical="center"/>
    </xf>
    <xf numFmtId="0" fontId="31" fillId="0" borderId="0" xfId="0" applyFont="1" applyAlignment="1">
      <alignment horizontal="center" vertical="center"/>
    </xf>
    <xf numFmtId="0" fontId="27" fillId="0" borderId="0" xfId="0" applyFont="1" applyAlignment="1">
      <alignment horizontal="center"/>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6" xfId="0" applyFont="1" applyBorder="1" applyAlignment="1">
      <alignment horizontal="center" vertical="top" wrapText="1"/>
    </xf>
    <xf numFmtId="0" fontId="37" fillId="0" borderId="4" xfId="0" applyFont="1" applyBorder="1" applyAlignment="1">
      <alignment horizontal="center" vertical="top" wrapText="1"/>
    </xf>
    <xf numFmtId="168" fontId="29" fillId="0" borderId="2" xfId="0" applyNumberFormat="1" applyFont="1" applyBorder="1" applyAlignment="1">
      <alignment horizontal="center" vertical="top" wrapText="1"/>
    </xf>
    <xf numFmtId="168" fontId="29" fillId="0" borderId="3" xfId="0" applyNumberFormat="1" applyFont="1" applyBorder="1" applyAlignment="1">
      <alignment horizontal="center" vertical="top" wrapText="1"/>
    </xf>
    <xf numFmtId="0" fontId="31" fillId="0" borderId="0" xfId="0" applyFont="1" applyAlignment="1">
      <alignment horizontal="center"/>
    </xf>
    <xf numFmtId="0" fontId="28" fillId="0" borderId="0" xfId="0" applyFont="1" applyAlignment="1">
      <alignment horizontal="center"/>
    </xf>
    <xf numFmtId="168" fontId="29" fillId="0" borderId="2" xfId="0" applyNumberFormat="1" applyFont="1" applyBorder="1" applyAlignment="1">
      <alignment horizontal="center" vertical="center" wrapText="1"/>
    </xf>
    <xf numFmtId="168" fontId="29" fillId="0" borderId="5" xfId="0" applyNumberFormat="1" applyFont="1" applyBorder="1" applyAlignment="1">
      <alignment horizontal="center" vertical="center" wrapText="1"/>
    </xf>
    <xf numFmtId="168" fontId="29" fillId="0" borderId="3" xfId="0" applyNumberFormat="1" applyFont="1" applyBorder="1" applyAlignment="1">
      <alignment horizontal="center" vertical="center" wrapText="1"/>
    </xf>
    <xf numFmtId="0" fontId="39" fillId="0" borderId="4" xfId="0" applyFont="1" applyBorder="1" applyAlignment="1">
      <alignment horizontal="center"/>
    </xf>
    <xf numFmtId="0" fontId="32" fillId="0" borderId="6" xfId="0" applyFont="1" applyBorder="1" applyAlignment="1">
      <alignment horizontal="center"/>
    </xf>
    <xf numFmtId="0" fontId="32" fillId="0" borderId="7" xfId="0" applyFont="1" applyBorder="1" applyAlignment="1">
      <alignment horizontal="center"/>
    </xf>
    <xf numFmtId="0" fontId="32" fillId="0" borderId="4" xfId="0" applyFont="1" applyBorder="1" applyAlignment="1">
      <alignment horizontal="center"/>
    </xf>
  </cellXfs>
  <cellStyles count="221">
    <cellStyle name="20% — акцент1" xfId="16"/>
    <cellStyle name="20% — акцент2" xfId="17"/>
    <cellStyle name="20% — акцент3" xfId="18"/>
    <cellStyle name="20% — акцент4" xfId="19"/>
    <cellStyle name="20% — акцент5" xfId="20"/>
    <cellStyle name="20% — акцент6" xfId="21"/>
    <cellStyle name="20% – Акцентування1" xfId="74"/>
    <cellStyle name="20% – Акцентування2" xfId="75"/>
    <cellStyle name="20% – Акцентування3" xfId="76"/>
    <cellStyle name="20% – Акцентування4" xfId="77"/>
    <cellStyle name="20% – Акцентування5" xfId="78"/>
    <cellStyle name="20% – Акцентування6" xfId="79"/>
    <cellStyle name="40% — акцент1" xfId="22"/>
    <cellStyle name="40% — акцент2" xfId="23"/>
    <cellStyle name="40% — акцент3" xfId="24"/>
    <cellStyle name="40% — акцент4" xfId="25"/>
    <cellStyle name="40% — акцент5" xfId="26"/>
    <cellStyle name="40% — акцент6" xfId="27"/>
    <cellStyle name="40% – Акцентування1" xfId="80"/>
    <cellStyle name="40% – Акцентування2" xfId="81"/>
    <cellStyle name="40% – Акцентування3" xfId="82"/>
    <cellStyle name="40% – Акцентування4" xfId="83"/>
    <cellStyle name="40% – Акцентування5" xfId="84"/>
    <cellStyle name="40% – Акцентування6" xfId="85"/>
    <cellStyle name="60% — акцент1" xfId="28"/>
    <cellStyle name="60% — акцент2" xfId="29"/>
    <cellStyle name="60% — акцент3" xfId="30"/>
    <cellStyle name="60% — акцент4" xfId="31"/>
    <cellStyle name="60% — акцент5" xfId="32"/>
    <cellStyle name="60% — акцент6" xfId="33"/>
    <cellStyle name="60% – Акцентування1" xfId="86"/>
    <cellStyle name="60% – Акцентування2" xfId="87"/>
    <cellStyle name="60% – Акцентування3" xfId="88"/>
    <cellStyle name="60% – Акцентування4" xfId="89"/>
    <cellStyle name="60% – Акцентування5" xfId="90"/>
    <cellStyle name="60% – Акцентування6" xfId="91"/>
    <cellStyle name="Normal_Доходи" xfId="1"/>
    <cellStyle name="Акцентування1" xfId="92"/>
    <cellStyle name="Акцентування2" xfId="93"/>
    <cellStyle name="Акцентування3" xfId="94"/>
    <cellStyle name="Акцентування4" xfId="95"/>
    <cellStyle name="Акцентування5" xfId="96"/>
    <cellStyle name="Акцентування6" xfId="97"/>
    <cellStyle name="Ввід" xfId="98"/>
    <cellStyle name="Добре" xfId="99"/>
    <cellStyle name="Заголовок 1 2" xfId="212"/>
    <cellStyle name="Заголовок 2 2" xfId="213"/>
    <cellStyle name="Заголовок 3 2" xfId="214"/>
    <cellStyle name="Заголовок 4 2" xfId="215"/>
    <cellStyle name="Звичайний 2" xfId="34"/>
    <cellStyle name="Звичайний 2 2" xfId="62"/>
    <cellStyle name="Звичайний 2 2 2" xfId="158"/>
    <cellStyle name="Звичайний 2 2_1101_1102_1300_1402_1403_1404" xfId="122"/>
    <cellStyle name="Звичайний 2 3" xfId="63"/>
    <cellStyle name="Звичайний 2 4" xfId="64"/>
    <cellStyle name="Звичайний 2 5" xfId="65"/>
    <cellStyle name="Звичайний 2 6" xfId="112"/>
    <cellStyle name="Звичайний 2 7" xfId="157"/>
    <cellStyle name="Звичайний 2_1101_1102_1300_1402_1403_1404" xfId="114"/>
    <cellStyle name="Звичайний 3" xfId="100"/>
    <cellStyle name="Зв'язана клітинка" xfId="101"/>
    <cellStyle name="Контрольна клітинка" xfId="102"/>
    <cellStyle name="Назва" xfId="103"/>
    <cellStyle name="Обчислення" xfId="104"/>
    <cellStyle name="Обычный" xfId="0" builtinId="0"/>
    <cellStyle name="Обычный 10" xfId="219"/>
    <cellStyle name="Обычный 100" xfId="208"/>
    <cellStyle name="Обычный 102" xfId="209"/>
    <cellStyle name="Обычный 108" xfId="210"/>
    <cellStyle name="Обычный 109" xfId="211"/>
    <cellStyle name="Обычный 11" xfId="220"/>
    <cellStyle name="Обычный 162" xfId="201"/>
    <cellStyle name="Обычный 180" xfId="2"/>
    <cellStyle name="Обычный 180 2" xfId="8"/>
    <cellStyle name="Обычный 180 2 2" xfId="160"/>
    <cellStyle name="Обычный 180 2_1101_1102_1300_1402_1403_1404" xfId="123"/>
    <cellStyle name="Обычный 180 3" xfId="159"/>
    <cellStyle name="Обычный 180_1101_1102_1300_1402_1403_1404" xfId="115"/>
    <cellStyle name="Обычный 188" xfId="72"/>
    <cellStyle name="Обычный 188 2" xfId="161"/>
    <cellStyle name="Обычный 188_1101_1102_1300_1402_1403_1404" xfId="124"/>
    <cellStyle name="Обычный 2" xfId="35"/>
    <cellStyle name="Обычный 2 2" xfId="9"/>
    <cellStyle name="Обычный 2 2 2" xfId="163"/>
    <cellStyle name="Обычный 2 2_1101_1102_1300_1402_1403_1404" xfId="125"/>
    <cellStyle name="Обычный 2 3" xfId="61"/>
    <cellStyle name="Обычный 2 3 2" xfId="164"/>
    <cellStyle name="Обычный 2 3_1101_1102_1300_1402_1403_1404" xfId="126"/>
    <cellStyle name="Обычный 2 4" xfId="66"/>
    <cellStyle name="Обычный 2 5" xfId="67"/>
    <cellStyle name="Обычный 2 6" xfId="68"/>
    <cellStyle name="Обычный 2 7" xfId="113"/>
    <cellStyle name="Обычный 2 8" xfId="162"/>
    <cellStyle name="Обычный 2_1101_1102_1300_1402_1403_1404" xfId="116"/>
    <cellStyle name="Обычный 206" xfId="73"/>
    <cellStyle name="Обычный 206 2" xfId="165"/>
    <cellStyle name="Обычный 206_1101_1102_1300_1402_1403_1404" xfId="127"/>
    <cellStyle name="Обычный 215" xfId="202"/>
    <cellStyle name="Обычный 216" xfId="203"/>
    <cellStyle name="Обычный 217" xfId="204"/>
    <cellStyle name="Обычный 218" xfId="3"/>
    <cellStyle name="Обычный 218 2" xfId="10"/>
    <cellStyle name="Обычный 218 2 2" xfId="167"/>
    <cellStyle name="Обычный 218 2_1101_1102_1300_1402_1403_1404" xfId="128"/>
    <cellStyle name="Обычный 218 3" xfId="166"/>
    <cellStyle name="Обычный 218_1101_1102_1300_1402_1403_1404" xfId="117"/>
    <cellStyle name="Обычный 22" xfId="57"/>
    <cellStyle name="Обычный 22 2" xfId="168"/>
    <cellStyle name="Обычный 22_1101_1102_1300_1402_1403_1404" xfId="129"/>
    <cellStyle name="Обычный 23" xfId="58"/>
    <cellStyle name="Обычный 23 2" xfId="169"/>
    <cellStyle name="Обычный 23_1101_1102_1300_1402_1403_1404" xfId="130"/>
    <cellStyle name="Обычный 24" xfId="59"/>
    <cellStyle name="Обычный 24 2" xfId="170"/>
    <cellStyle name="Обычный 24_1101_1102_1300_1402_1403_1404" xfId="131"/>
    <cellStyle name="Обычный 246" xfId="205"/>
    <cellStyle name="Обычный 247" xfId="206"/>
    <cellStyle name="Обычный 249" xfId="207"/>
    <cellStyle name="Обычный 25" xfId="60"/>
    <cellStyle name="Обычный 25 2" xfId="171"/>
    <cellStyle name="Обычный 25_1101_1102_1300_1402_1403_1404" xfId="132"/>
    <cellStyle name="Обычный 255" xfId="4"/>
    <cellStyle name="Обычный 255 2" xfId="11"/>
    <cellStyle name="Обычный 255 2 2" xfId="173"/>
    <cellStyle name="Обычный 255 2_1101_1102_1300_1402_1403_1404" xfId="133"/>
    <cellStyle name="Обычный 255 3" xfId="172"/>
    <cellStyle name="Обычный 255_1101_1102_1300_1402_1403_1404" xfId="118"/>
    <cellStyle name="Обычный 3" xfId="69"/>
    <cellStyle name="Обычный 3 2" xfId="12"/>
    <cellStyle name="Обычный 3 2 2" xfId="174"/>
    <cellStyle name="Обычный 3 2_1101_1102_1300_1402_1403_1404" xfId="134"/>
    <cellStyle name="Обычный 4" xfId="70"/>
    <cellStyle name="Обычный 5" xfId="38"/>
    <cellStyle name="Обычный 5 2" xfId="175"/>
    <cellStyle name="Обычный 5_1101_1102_1300_1402_1403_1404" xfId="135"/>
    <cellStyle name="Обычный 50" xfId="200"/>
    <cellStyle name="Обычный 6" xfId="71"/>
    <cellStyle name="Обычный 7" xfId="216"/>
    <cellStyle name="Обычный 70" xfId="5"/>
    <cellStyle name="Обычный 70 2" xfId="13"/>
    <cellStyle name="Обычный 70 2 2" xfId="177"/>
    <cellStyle name="Обычный 70 2_1101_1102_1300_1402_1403_1404" xfId="136"/>
    <cellStyle name="Обычный 70 3" xfId="176"/>
    <cellStyle name="Обычный 70_1101_1102_1300_1402_1403_1404" xfId="119"/>
    <cellStyle name="Обычный 71" xfId="6"/>
    <cellStyle name="Обычный 71 2" xfId="14"/>
    <cellStyle name="Обычный 71 2 2" xfId="179"/>
    <cellStyle name="Обычный 71 2_1101_1102_1300_1402_1403_1404" xfId="137"/>
    <cellStyle name="Обычный 71 3" xfId="178"/>
    <cellStyle name="Обычный 71_1101_1102_1300_1402_1403_1404" xfId="120"/>
    <cellStyle name="Обычный 77" xfId="39"/>
    <cellStyle name="Обычный 77 2" xfId="180"/>
    <cellStyle name="Обычный 77_1101_1102_1300_1402_1403_1404" xfId="138"/>
    <cellStyle name="Обычный 78" xfId="40"/>
    <cellStyle name="Обычный 78 2" xfId="181"/>
    <cellStyle name="Обычный 78_1101_1102_1300_1402_1403_1404" xfId="139"/>
    <cellStyle name="Обычный 79" xfId="7"/>
    <cellStyle name="Обычный 79 2" xfId="15"/>
    <cellStyle name="Обычный 79 2 2" xfId="183"/>
    <cellStyle name="Обычный 79 2_1101_1102_1300_1402_1403_1404" xfId="140"/>
    <cellStyle name="Обычный 79 3" xfId="182"/>
    <cellStyle name="Обычный 79_1101_1102_1300_1402_1403_1404" xfId="121"/>
    <cellStyle name="Обычный 8" xfId="217"/>
    <cellStyle name="Обычный 80" xfId="41"/>
    <cellStyle name="Обычный 80 2" xfId="184"/>
    <cellStyle name="Обычный 80_1101_1102_1300_1402_1403_1404" xfId="141"/>
    <cellStyle name="Обычный 81" xfId="42"/>
    <cellStyle name="Обычный 81 2" xfId="185"/>
    <cellStyle name="Обычный 81_1101_1102_1300_1402_1403_1404" xfId="142"/>
    <cellStyle name="Обычный 82" xfId="43"/>
    <cellStyle name="Обычный 82 2" xfId="186"/>
    <cellStyle name="Обычный 82_1101_1102_1300_1402_1403_1404" xfId="143"/>
    <cellStyle name="Обычный 83" xfId="44"/>
    <cellStyle name="Обычный 83 2" xfId="187"/>
    <cellStyle name="Обычный 83_1101_1102_1300_1402_1403_1404" xfId="144"/>
    <cellStyle name="Обычный 84" xfId="45"/>
    <cellStyle name="Обычный 84 2" xfId="188"/>
    <cellStyle name="Обычный 84_1101_1102_1300_1402_1403_1404" xfId="145"/>
    <cellStyle name="Обычный 85" xfId="46"/>
    <cellStyle name="Обычный 85 2" xfId="189"/>
    <cellStyle name="Обычный 85_1101_1102_1300_1402_1403_1404" xfId="146"/>
    <cellStyle name="Обычный 86" xfId="47"/>
    <cellStyle name="Обычный 86 2" xfId="190"/>
    <cellStyle name="Обычный 86_1101_1102_1300_1402_1403_1404" xfId="147"/>
    <cellStyle name="Обычный 87" xfId="48"/>
    <cellStyle name="Обычный 87 2" xfId="191"/>
    <cellStyle name="Обычный 87_1101_1102_1300_1402_1403_1404" xfId="148"/>
    <cellStyle name="Обычный 88" xfId="49"/>
    <cellStyle name="Обычный 88 2" xfId="192"/>
    <cellStyle name="Обычный 88_1101_1102_1300_1402_1403_1404" xfId="149"/>
    <cellStyle name="Обычный 89" xfId="50"/>
    <cellStyle name="Обычный 89 2" xfId="193"/>
    <cellStyle name="Обычный 89_1101_1102_1300_1402_1403_1404" xfId="150"/>
    <cellStyle name="Обычный 9" xfId="218"/>
    <cellStyle name="Обычный 90" xfId="51"/>
    <cellStyle name="Обычный 90 2" xfId="194"/>
    <cellStyle name="Обычный 90_1101_1102_1300_1402_1403_1404" xfId="151"/>
    <cellStyle name="Обычный 92" xfId="52"/>
    <cellStyle name="Обычный 92 2" xfId="195"/>
    <cellStyle name="Обычный 92_1101_1102_1300_1402_1403_1404" xfId="152"/>
    <cellStyle name="Обычный 93" xfId="53"/>
    <cellStyle name="Обычный 93 2" xfId="196"/>
    <cellStyle name="Обычный 93_1101_1102_1300_1402_1403_1404" xfId="153"/>
    <cellStyle name="Обычный 94" xfId="54"/>
    <cellStyle name="Обычный 94 2" xfId="197"/>
    <cellStyle name="Обычный 94_1101_1102_1300_1402_1403_1404" xfId="154"/>
    <cellStyle name="Обычный 95" xfId="55"/>
    <cellStyle name="Обычный 95 2" xfId="198"/>
    <cellStyle name="Обычный 95_1101_1102_1300_1402_1403_1404" xfId="155"/>
    <cellStyle name="Обычный 96" xfId="56"/>
    <cellStyle name="Обычный 96 2" xfId="199"/>
    <cellStyle name="Обычный 96_1101_1102_1300_1402_1403_1404" xfId="156"/>
    <cellStyle name="Підсумок" xfId="105"/>
    <cellStyle name="Поганий" xfId="106"/>
    <cellStyle name="Примечание 2" xfId="36"/>
    <cellStyle name="Примітка" xfId="107"/>
    <cellStyle name="Результат" xfId="108"/>
    <cellStyle name="Середній" xfId="109"/>
    <cellStyle name="Стиль 1" xfId="37"/>
    <cellStyle name="Текст попередження" xfId="110"/>
    <cellStyle name="Текст пояснення" xfId="1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enableFormatConditionsCalculation="0">
    <tabColor indexed="14"/>
  </sheetPr>
  <dimension ref="A1:K93"/>
  <sheetViews>
    <sheetView tabSelected="1" view="pageBreakPreview" zoomScale="70" zoomScaleNormal="75" zoomScaleSheetLayoutView="70" workbookViewId="0">
      <selection activeCell="C67" sqref="C67"/>
    </sheetView>
  </sheetViews>
  <sheetFormatPr defaultColWidth="9.1796875" defaultRowHeight="13" x14ac:dyDescent="0.25"/>
  <cols>
    <col min="1" max="1" width="41.54296875" style="18" customWidth="1"/>
    <col min="2" max="2" width="14.1796875" style="18" hidden="1" customWidth="1"/>
    <col min="3" max="3" width="15.90625" style="88" customWidth="1"/>
    <col min="4" max="4" width="15.7265625" style="88" customWidth="1"/>
    <col min="5" max="5" width="15.6328125" style="18" customWidth="1"/>
    <col min="6" max="6" width="11.54296875" style="18" customWidth="1"/>
    <col min="7" max="7" width="8.453125" style="18" customWidth="1"/>
    <col min="8" max="8" width="11.81640625" style="18" customWidth="1"/>
    <col min="9" max="9" width="9.54296875" style="18" customWidth="1"/>
    <col min="10" max="10" width="10.453125" style="18" bestFit="1" customWidth="1"/>
    <col min="11" max="16384" width="9.1796875" style="18"/>
  </cols>
  <sheetData>
    <row r="1" spans="1:11" ht="23.25" customHeight="1" x14ac:dyDescent="0.25">
      <c r="A1" s="112" t="s">
        <v>51</v>
      </c>
      <c r="B1" s="112"/>
      <c r="C1" s="112"/>
      <c r="D1" s="112"/>
      <c r="E1" s="112"/>
      <c r="F1" s="112"/>
      <c r="G1" s="112"/>
      <c r="H1" s="112"/>
      <c r="I1" s="112"/>
    </row>
    <row r="2" spans="1:11" ht="18" customHeight="1" x14ac:dyDescent="0.25">
      <c r="A2" s="126" t="s">
        <v>151</v>
      </c>
      <c r="B2" s="126"/>
      <c r="C2" s="126"/>
      <c r="D2" s="126"/>
      <c r="E2" s="126"/>
      <c r="F2" s="126"/>
      <c r="G2" s="126"/>
      <c r="H2" s="126"/>
      <c r="I2" s="126"/>
    </row>
    <row r="3" spans="1:11" ht="20.5" customHeight="1" x14ac:dyDescent="0.25">
      <c r="A3" s="127" t="s">
        <v>59</v>
      </c>
      <c r="B3" s="127"/>
      <c r="C3" s="127"/>
      <c r="D3" s="127"/>
      <c r="E3" s="127"/>
      <c r="F3" s="127"/>
      <c r="G3" s="127"/>
      <c r="H3" s="127"/>
      <c r="I3" s="127"/>
    </row>
    <row r="4" spans="1:11" ht="19.5" customHeight="1" x14ac:dyDescent="0.25">
      <c r="A4" s="113"/>
      <c r="B4" s="113"/>
      <c r="C4" s="113"/>
      <c r="D4" s="113"/>
      <c r="E4" s="113"/>
      <c r="F4" s="113"/>
      <c r="G4" s="113"/>
      <c r="H4" s="113"/>
      <c r="I4" s="113"/>
    </row>
    <row r="5" spans="1:11" s="17" customFormat="1" ht="17.5" x14ac:dyDescent="0.25">
      <c r="A5" s="43"/>
      <c r="B5" s="43"/>
      <c r="C5" s="83"/>
      <c r="D5" s="84"/>
      <c r="E5" s="62"/>
      <c r="F5" s="44"/>
      <c r="G5" s="44"/>
      <c r="H5" s="44"/>
      <c r="I5" s="45" t="s">
        <v>68</v>
      </c>
    </row>
    <row r="6" spans="1:11" s="17" customFormat="1" ht="54" customHeight="1" x14ac:dyDescent="0.25">
      <c r="A6" s="114" t="s">
        <v>144</v>
      </c>
      <c r="B6" s="117" t="s">
        <v>63</v>
      </c>
      <c r="C6" s="120" t="s">
        <v>146</v>
      </c>
      <c r="D6" s="107" t="s">
        <v>46</v>
      </c>
      <c r="E6" s="108"/>
      <c r="F6" s="107" t="s">
        <v>47</v>
      </c>
      <c r="G6" s="108"/>
      <c r="H6" s="108"/>
      <c r="I6" s="109"/>
    </row>
    <row r="7" spans="1:11" s="19" customFormat="1" ht="85.5" customHeight="1" x14ac:dyDescent="0.25">
      <c r="A7" s="115"/>
      <c r="B7" s="118"/>
      <c r="C7" s="121"/>
      <c r="D7" s="124" t="s">
        <v>147</v>
      </c>
      <c r="E7" s="124" t="s">
        <v>148</v>
      </c>
      <c r="F7" s="110" t="s">
        <v>149</v>
      </c>
      <c r="G7" s="111"/>
      <c r="H7" s="110" t="s">
        <v>150</v>
      </c>
      <c r="I7" s="123"/>
    </row>
    <row r="8" spans="1:11" s="19" customFormat="1" ht="15.75" customHeight="1" x14ac:dyDescent="0.35">
      <c r="A8" s="116"/>
      <c r="B8" s="119"/>
      <c r="C8" s="122"/>
      <c r="D8" s="125"/>
      <c r="E8" s="125"/>
      <c r="F8" s="13" t="s">
        <v>48</v>
      </c>
      <c r="G8" s="14" t="s">
        <v>49</v>
      </c>
      <c r="H8" s="13" t="s">
        <v>48</v>
      </c>
      <c r="I8" s="14" t="s">
        <v>49</v>
      </c>
    </row>
    <row r="9" spans="1:11" s="19" customFormat="1" ht="19" customHeight="1" x14ac:dyDescent="0.25">
      <c r="A9" s="26" t="s">
        <v>50</v>
      </c>
      <c r="B9" s="46"/>
      <c r="C9" s="76">
        <v>148759</v>
      </c>
      <c r="D9" s="76">
        <v>154041.19089999996</v>
      </c>
      <c r="E9" s="76">
        <v>132181.85295999999</v>
      </c>
      <c r="F9" s="82">
        <f>D9-C9</f>
        <v>5282.1908999999578</v>
      </c>
      <c r="G9" s="47">
        <f>IF(C9=0,0,D9/C9*100)</f>
        <v>103.550837865272</v>
      </c>
      <c r="H9" s="82">
        <f>D9-E9</f>
        <v>21859.337939999969</v>
      </c>
      <c r="I9" s="47">
        <f>IF(E9=0,0,D9/E9*100)</f>
        <v>116.53732146319275</v>
      </c>
      <c r="J9" s="41"/>
      <c r="K9" s="59"/>
    </row>
    <row r="10" spans="1:11" s="19" customFormat="1" ht="19.5" customHeight="1" x14ac:dyDescent="0.25">
      <c r="A10" s="26" t="s">
        <v>72</v>
      </c>
      <c r="B10" s="46"/>
      <c r="C10" s="89">
        <v>7.7640000000000002</v>
      </c>
      <c r="D10" s="76">
        <v>21.286770000000001</v>
      </c>
      <c r="E10" s="76">
        <v>22.680250000000001</v>
      </c>
      <c r="F10" s="82">
        <f>D10-C10</f>
        <v>13.522770000000001</v>
      </c>
      <c r="G10" s="47">
        <f>IF(C10=0,0,D10/C10*100)</f>
        <v>274.17272024729522</v>
      </c>
      <c r="H10" s="82">
        <f>D10-E10</f>
        <v>-1.3934800000000003</v>
      </c>
      <c r="I10" s="47">
        <f>IF(E10=0,0,D10/E10*100)</f>
        <v>93.855976014373738</v>
      </c>
      <c r="J10" s="41"/>
      <c r="K10" s="59"/>
    </row>
    <row r="11" spans="1:11" s="19" customFormat="1" ht="18" customHeight="1" x14ac:dyDescent="0.25">
      <c r="A11" s="26" t="s">
        <v>73</v>
      </c>
      <c r="B11" s="38">
        <f>B10</f>
        <v>0</v>
      </c>
      <c r="C11" s="76">
        <v>3.367</v>
      </c>
      <c r="D11" s="76">
        <v>7.1479999999999997</v>
      </c>
      <c r="E11" s="76">
        <v>18.890360000000001</v>
      </c>
      <c r="F11" s="82">
        <f>D11-C11</f>
        <v>3.7809999999999997</v>
      </c>
      <c r="G11" s="47">
        <f>IF(C11=0,0,D11/C11*100)</f>
        <v>212.29581229581228</v>
      </c>
      <c r="H11" s="82">
        <f>D11-E11</f>
        <v>-11.742360000000001</v>
      </c>
      <c r="I11" s="47">
        <f>IF(E11=0,0,D11/E11*100)</f>
        <v>37.839405919209582</v>
      </c>
      <c r="J11" s="41"/>
      <c r="K11" s="59"/>
    </row>
    <row r="12" spans="1:11" s="19" customFormat="1" ht="18" customHeight="1" x14ac:dyDescent="0.25">
      <c r="A12" s="102" t="s">
        <v>74</v>
      </c>
      <c r="B12" s="46"/>
      <c r="C12" s="76">
        <v>36</v>
      </c>
      <c r="D12" s="76">
        <v>27.073810000000002</v>
      </c>
      <c r="E12" s="76">
        <v>107.80308000000001</v>
      </c>
      <c r="F12" s="82">
        <f>D12-C12</f>
        <v>-8.9261899999999983</v>
      </c>
      <c r="G12" s="47">
        <f>IF(C12=0,0,D12/C12*100)</f>
        <v>75.205027777777772</v>
      </c>
      <c r="H12" s="82">
        <f>D12-E12</f>
        <v>-80.729270000000014</v>
      </c>
      <c r="I12" s="47">
        <f>IF(E12=0,0,D12/E12*100)</f>
        <v>25.114134030307856</v>
      </c>
      <c r="J12" s="41"/>
      <c r="K12" s="59"/>
    </row>
    <row r="13" spans="1:11" s="19" customFormat="1" ht="15.65" customHeight="1" x14ac:dyDescent="0.25">
      <c r="A13" s="103" t="s">
        <v>132</v>
      </c>
      <c r="B13" s="46"/>
      <c r="C13" s="77">
        <f t="shared" ref="C13:E13" si="0">SUM(C10:C12)</f>
        <v>47.131</v>
      </c>
      <c r="D13" s="77">
        <f t="shared" si="0"/>
        <v>55.508580000000002</v>
      </c>
      <c r="E13" s="77">
        <f t="shared" si="0"/>
        <v>149.37369000000001</v>
      </c>
      <c r="F13" s="78">
        <f>D13-C13</f>
        <v>8.3775800000000018</v>
      </c>
      <c r="G13" s="60">
        <f>IF(C13=0,0,D13/C13*100)</f>
        <v>117.77509494812332</v>
      </c>
      <c r="H13" s="78">
        <f>D13-E13</f>
        <v>-93.865110000000016</v>
      </c>
      <c r="I13" s="60">
        <f>IF(E13=0,0,D13/E13*100)</f>
        <v>37.160881544802166</v>
      </c>
      <c r="J13" s="41"/>
      <c r="K13" s="59"/>
    </row>
    <row r="14" spans="1:11" s="19" customFormat="1" ht="17.25" customHeight="1" x14ac:dyDescent="0.25">
      <c r="A14" s="102" t="s">
        <v>75</v>
      </c>
      <c r="B14" s="46"/>
      <c r="C14" s="76">
        <v>1692</v>
      </c>
      <c r="D14" s="76">
        <v>2002.0494400000002</v>
      </c>
      <c r="E14" s="76">
        <v>1911.1193600000001</v>
      </c>
      <c r="F14" s="82">
        <f>D14-C14</f>
        <v>310.04944000000023</v>
      </c>
      <c r="G14" s="47">
        <f>IF(C14=0,0,D14/C14*100)</f>
        <v>118.32443498817969</v>
      </c>
      <c r="H14" s="82">
        <f>D14-E14</f>
        <v>90.930080000000089</v>
      </c>
      <c r="I14" s="47">
        <f>IF(E14=0,0,D14/E14*100)</f>
        <v>104.75794876569091</v>
      </c>
      <c r="J14" s="41"/>
      <c r="K14" s="59"/>
    </row>
    <row r="15" spans="1:11" s="19" customFormat="1" ht="15" customHeight="1" x14ac:dyDescent="0.25">
      <c r="A15" s="102" t="s">
        <v>76</v>
      </c>
      <c r="B15" s="46"/>
      <c r="C15" s="76">
        <v>8347.6</v>
      </c>
      <c r="D15" s="76">
        <v>7302.5570600000001</v>
      </c>
      <c r="E15" s="76">
        <v>7971.4366599999994</v>
      </c>
      <c r="F15" s="82">
        <f>D15-C15</f>
        <v>-1045.0429400000003</v>
      </c>
      <c r="G15" s="47">
        <f>IF(C15=0,0,D15/C15*100)</f>
        <v>87.480917389429294</v>
      </c>
      <c r="H15" s="82">
        <f>D15-E15</f>
        <v>-668.8795999999993</v>
      </c>
      <c r="I15" s="47">
        <f>IF(E15=0,0,D15/E15*100)</f>
        <v>91.609045790247805</v>
      </c>
      <c r="J15" s="41"/>
      <c r="K15" s="59"/>
    </row>
    <row r="16" spans="1:11" s="19" customFormat="1" ht="15.75" customHeight="1" x14ac:dyDescent="0.25">
      <c r="A16" s="104" t="s">
        <v>77</v>
      </c>
      <c r="B16" s="46"/>
      <c r="C16" s="76">
        <v>3289.7</v>
      </c>
      <c r="D16" s="76">
        <v>3575.1486</v>
      </c>
      <c r="E16" s="76">
        <v>4433.5018900000005</v>
      </c>
      <c r="F16" s="82">
        <f>D16-C16</f>
        <v>285.44860000000017</v>
      </c>
      <c r="G16" s="47">
        <f>IF(C16=0,0,D16/C16*100)</f>
        <v>108.67704045961639</v>
      </c>
      <c r="H16" s="82">
        <f>D16-E16</f>
        <v>-858.35329000000047</v>
      </c>
      <c r="I16" s="47">
        <f>IF(E16=0,0,D16/E16*100)</f>
        <v>80.639383690439786</v>
      </c>
      <c r="J16" s="41"/>
      <c r="K16" s="59"/>
    </row>
    <row r="17" spans="1:11" s="19" customFormat="1" ht="15.75" customHeight="1" x14ac:dyDescent="0.25">
      <c r="A17" s="104" t="s">
        <v>131</v>
      </c>
      <c r="B17" s="46"/>
      <c r="C17" s="89">
        <v>17842.074999999997</v>
      </c>
      <c r="D17" s="76">
        <v>18936.475510000004</v>
      </c>
      <c r="E17" s="76">
        <v>16058.687209999998</v>
      </c>
      <c r="F17" s="82">
        <f>D17-C17</f>
        <v>1094.4005100000068</v>
      </c>
      <c r="G17" s="47">
        <f>IF(C17=0,0,D17/C17*100)</f>
        <v>106.1338185721112</v>
      </c>
      <c r="H17" s="82">
        <f>D17-E17</f>
        <v>2877.7883000000056</v>
      </c>
      <c r="I17" s="47">
        <f>IF(E17=0,0,D17/E17*100)</f>
        <v>117.92044556548782</v>
      </c>
      <c r="J17" s="41"/>
      <c r="K17" s="59"/>
    </row>
    <row r="18" spans="1:11" s="19" customFormat="1" ht="17.25" customHeight="1" x14ac:dyDescent="0.25">
      <c r="A18" s="104" t="s">
        <v>78</v>
      </c>
      <c r="B18" s="46"/>
      <c r="C18" s="76">
        <v>5324.73</v>
      </c>
      <c r="D18" s="76">
        <v>6482.0390199999993</v>
      </c>
      <c r="E18" s="76">
        <v>6106.7765299999992</v>
      </c>
      <c r="F18" s="82">
        <f>D18-C18</f>
        <v>1157.3090199999997</v>
      </c>
      <c r="G18" s="47">
        <f>IF(C18=0,0,D18/C18*100)</f>
        <v>121.73460475930236</v>
      </c>
      <c r="H18" s="82">
        <f>D18-E18</f>
        <v>375.26249000000007</v>
      </c>
      <c r="I18" s="47">
        <f>IF(E18=0,0,D18/E18*100)</f>
        <v>106.1450175580602</v>
      </c>
      <c r="J18" s="41"/>
      <c r="K18" s="59"/>
    </row>
    <row r="19" spans="1:11" s="48" customFormat="1" ht="16.5" customHeight="1" x14ac:dyDescent="0.25">
      <c r="A19" s="104" t="s">
        <v>79</v>
      </c>
      <c r="B19" s="46"/>
      <c r="C19" s="76">
        <v>5794.95</v>
      </c>
      <c r="D19" s="76">
        <v>5797.6433699999989</v>
      </c>
      <c r="E19" s="76">
        <v>5637.6400599999988</v>
      </c>
      <c r="F19" s="82">
        <f>D19-C19</f>
        <v>2.6933699999990495</v>
      </c>
      <c r="G19" s="47">
        <f>IF(C19=0,0,D19/C19*100)</f>
        <v>100.04647788160379</v>
      </c>
      <c r="H19" s="82">
        <f>D19-E19</f>
        <v>160.00331000000006</v>
      </c>
      <c r="I19" s="47">
        <f>IF(E19=0,0,D19/E19*100)</f>
        <v>102.83812567487681</v>
      </c>
      <c r="J19" s="41"/>
      <c r="K19" s="59"/>
    </row>
    <row r="20" spans="1:11" ht="15.5" x14ac:dyDescent="0.25">
      <c r="A20" s="104" t="s">
        <v>80</v>
      </c>
      <c r="B20" s="46"/>
      <c r="C20" s="76">
        <v>5173.1499999999996</v>
      </c>
      <c r="D20" s="76">
        <v>6029.4556000000002</v>
      </c>
      <c r="E20" s="76">
        <v>6143.7982299999994</v>
      </c>
      <c r="F20" s="82">
        <f>D20-C20</f>
        <v>856.3056000000006</v>
      </c>
      <c r="G20" s="47">
        <f>IF(C20=0,0,D20/C20*100)</f>
        <v>116.55288557262018</v>
      </c>
      <c r="H20" s="82">
        <f>D20-E20</f>
        <v>-114.34262999999919</v>
      </c>
      <c r="I20" s="47">
        <f>IF(E20=0,0,D20/E20*100)</f>
        <v>98.138893470790308</v>
      </c>
      <c r="J20" s="41"/>
      <c r="K20" s="59"/>
    </row>
    <row r="21" spans="1:11" ht="15.5" x14ac:dyDescent="0.25">
      <c r="A21" s="104" t="s">
        <v>81</v>
      </c>
      <c r="B21" s="49"/>
      <c r="C21" s="76">
        <v>2018.8000000000002</v>
      </c>
      <c r="D21" s="76">
        <v>1813.4820100000004</v>
      </c>
      <c r="E21" s="76">
        <v>2279.4471399999998</v>
      </c>
      <c r="F21" s="82">
        <f>D21-C21</f>
        <v>-205.31798999999978</v>
      </c>
      <c r="G21" s="47">
        <f>IF(C21=0,0,D21/C21*100)</f>
        <v>89.829701307707566</v>
      </c>
      <c r="H21" s="82">
        <f>D21-E21</f>
        <v>-465.96512999999936</v>
      </c>
      <c r="I21" s="47">
        <f>IF(E21=0,0,D21/E21*100)</f>
        <v>79.557976062564038</v>
      </c>
      <c r="J21" s="41"/>
      <c r="K21" s="59"/>
    </row>
    <row r="22" spans="1:11" ht="15.5" x14ac:dyDescent="0.25">
      <c r="A22" s="104" t="s">
        <v>145</v>
      </c>
      <c r="B22" s="50"/>
      <c r="C22" s="76">
        <v>27275.4</v>
      </c>
      <c r="D22" s="76">
        <v>31096.290710000001</v>
      </c>
      <c r="E22" s="76">
        <v>24743.856509999994</v>
      </c>
      <c r="F22" s="82">
        <f>D22-C22</f>
        <v>3820.8907099999997</v>
      </c>
      <c r="G22" s="47">
        <f>IF(C22=0,0,D22/C22*100)</f>
        <v>114.00855976447642</v>
      </c>
      <c r="H22" s="82">
        <f>D22-E22</f>
        <v>6352.434200000007</v>
      </c>
      <c r="I22" s="47">
        <f>IF(E22=0,0,D22/E22*100)</f>
        <v>125.67277335055968</v>
      </c>
      <c r="J22" s="41"/>
      <c r="K22" s="59"/>
    </row>
    <row r="23" spans="1:11" ht="15.5" x14ac:dyDescent="0.25">
      <c r="A23" s="104" t="s">
        <v>82</v>
      </c>
      <c r="B23" s="38">
        <f>SUM(B12:B22)</f>
        <v>0</v>
      </c>
      <c r="C23" s="76">
        <v>2290.25</v>
      </c>
      <c r="D23" s="76">
        <v>2981.2948400000005</v>
      </c>
      <c r="E23" s="76">
        <v>2548.0912699999999</v>
      </c>
      <c r="F23" s="82">
        <f>D23-C23</f>
        <v>691.04484000000048</v>
      </c>
      <c r="G23" s="47">
        <f>IF(C23=0,0,D23/C23*100)</f>
        <v>130.17333653531276</v>
      </c>
      <c r="H23" s="82">
        <f>D23-E23</f>
        <v>433.20357000000058</v>
      </c>
      <c r="I23" s="47">
        <f>IF(E23=0,0,D23/E23*100)</f>
        <v>117.00110098489527</v>
      </c>
      <c r="J23" s="41"/>
      <c r="K23" s="59"/>
    </row>
    <row r="24" spans="1:11" ht="15.5" x14ac:dyDescent="0.25">
      <c r="A24" s="104" t="s">
        <v>83</v>
      </c>
      <c r="B24" s="50"/>
      <c r="C24" s="76">
        <v>6323.6140000000005</v>
      </c>
      <c r="D24" s="76">
        <v>6563.5036399999999</v>
      </c>
      <c r="E24" s="76">
        <v>5394.2337699999998</v>
      </c>
      <c r="F24" s="82">
        <f>D24-C24</f>
        <v>239.88963999999942</v>
      </c>
      <c r="G24" s="47">
        <f>IF(C24=0,0,D24/C24*100)</f>
        <v>103.79355286391609</v>
      </c>
      <c r="H24" s="82">
        <f>D24-E24</f>
        <v>1169.2698700000001</v>
      </c>
      <c r="I24" s="47">
        <f>IF(E24=0,0,D24/E24*100)</f>
        <v>121.67629212702809</v>
      </c>
      <c r="J24" s="41"/>
      <c r="K24" s="59"/>
    </row>
    <row r="25" spans="1:11" ht="15.5" x14ac:dyDescent="0.25">
      <c r="A25" s="104" t="s">
        <v>84</v>
      </c>
      <c r="B25" s="50"/>
      <c r="C25" s="76">
        <v>15454.125</v>
      </c>
      <c r="D25" s="76">
        <v>17076.105229999997</v>
      </c>
      <c r="E25" s="76">
        <v>13969.67643</v>
      </c>
      <c r="F25" s="82">
        <f>D25-C25</f>
        <v>1621.9802299999974</v>
      </c>
      <c r="G25" s="47">
        <f>IF(C25=0,0,D25/C25*100)</f>
        <v>110.4954517321427</v>
      </c>
      <c r="H25" s="82">
        <f>D25-E25</f>
        <v>3106.4287999999979</v>
      </c>
      <c r="I25" s="47">
        <f>IF(E25=0,0,D25/E25*100)</f>
        <v>122.23694167553457</v>
      </c>
      <c r="J25" s="41"/>
      <c r="K25" s="59"/>
    </row>
    <row r="26" spans="1:11" ht="15.5" x14ac:dyDescent="0.25">
      <c r="A26" s="104" t="s">
        <v>85</v>
      </c>
      <c r="B26" s="50"/>
      <c r="C26" s="76">
        <v>27314.6</v>
      </c>
      <c r="D26" s="76">
        <v>27445.007809999999</v>
      </c>
      <c r="E26" s="76">
        <v>25400.81998</v>
      </c>
      <c r="F26" s="82">
        <f>D26-C26</f>
        <v>130.40781000000061</v>
      </c>
      <c r="G26" s="47">
        <f>IF(C26=0,0,D26/C26*100)</f>
        <v>100.47742895740738</v>
      </c>
      <c r="H26" s="82">
        <f>D26-E26</f>
        <v>2044.1878299999989</v>
      </c>
      <c r="I26" s="47">
        <f>IF(E26=0,0,D26/E26*100)</f>
        <v>108.04772378060844</v>
      </c>
      <c r="J26" s="41"/>
      <c r="K26" s="59"/>
    </row>
    <row r="27" spans="1:11" ht="15.5" x14ac:dyDescent="0.25">
      <c r="A27" s="104" t="s">
        <v>86</v>
      </c>
      <c r="B27" s="50"/>
      <c r="C27" s="76">
        <v>3623.7999999999997</v>
      </c>
      <c r="D27" s="76">
        <v>3541.6145200000001</v>
      </c>
      <c r="E27" s="76">
        <v>3544.5335900000009</v>
      </c>
      <c r="F27" s="82">
        <f>D27-C27</f>
        <v>-82.185479999999643</v>
      </c>
      <c r="G27" s="47">
        <f>IF(C27=0,0,D27/C27*100)</f>
        <v>97.732063579667766</v>
      </c>
      <c r="H27" s="82">
        <f>D27-E27</f>
        <v>-2.9190700000008292</v>
      </c>
      <c r="I27" s="47">
        <f>IF(E27=0,0,D27/E27*100)</f>
        <v>99.917645864374478</v>
      </c>
      <c r="J27" s="41"/>
      <c r="K27" s="59"/>
    </row>
    <row r="28" spans="1:11" ht="15.5" x14ac:dyDescent="0.25">
      <c r="A28" s="104" t="s">
        <v>87</v>
      </c>
      <c r="B28" s="50"/>
      <c r="C28" s="76">
        <v>3673.9140000000002</v>
      </c>
      <c r="D28" s="76">
        <v>3565.4157800000003</v>
      </c>
      <c r="E28" s="76">
        <v>3570.9684299999999</v>
      </c>
      <c r="F28" s="82">
        <f>D28-C28</f>
        <v>-108.49821999999995</v>
      </c>
      <c r="G28" s="47">
        <f>IF(C28=0,0,D28/C28*100)</f>
        <v>97.046794780716155</v>
      </c>
      <c r="H28" s="82">
        <f>D28-E28</f>
        <v>-5.5526499999996304</v>
      </c>
      <c r="I28" s="47">
        <f>IF(E28=0,0,D28/E28*100)</f>
        <v>99.844505766185122</v>
      </c>
      <c r="J28" s="41"/>
      <c r="K28" s="59"/>
    </row>
    <row r="29" spans="1:11" ht="15.5" x14ac:dyDescent="0.25">
      <c r="A29" s="104" t="s">
        <v>88</v>
      </c>
      <c r="B29" s="50"/>
      <c r="C29" s="76">
        <v>5255.5999999999995</v>
      </c>
      <c r="D29" s="76">
        <v>4677.0550099999991</v>
      </c>
      <c r="E29" s="76">
        <v>4575.7456499999998</v>
      </c>
      <c r="F29" s="82">
        <f>D29-C29</f>
        <v>-578.54499000000033</v>
      </c>
      <c r="G29" s="47">
        <f>IF(C29=0,0,D29/C29*100)</f>
        <v>88.991837468604899</v>
      </c>
      <c r="H29" s="82">
        <f>D29-E29</f>
        <v>101.30935999999929</v>
      </c>
      <c r="I29" s="47">
        <f>IF(E29=0,0,D29/E29*100)</f>
        <v>102.21405138635708</v>
      </c>
      <c r="J29" s="41"/>
      <c r="K29" s="59"/>
    </row>
    <row r="30" spans="1:11" ht="15.5" x14ac:dyDescent="0.25">
      <c r="A30" s="104" t="s">
        <v>89</v>
      </c>
      <c r="B30" s="50"/>
      <c r="C30" s="76">
        <v>2096.375</v>
      </c>
      <c r="D30" s="76">
        <v>2704.7790599999998</v>
      </c>
      <c r="E30" s="76">
        <v>2057.20156</v>
      </c>
      <c r="F30" s="82">
        <f>D30-C30</f>
        <v>608.40405999999984</v>
      </c>
      <c r="G30" s="47">
        <f>IF(C30=0,0,D30/C30*100)</f>
        <v>129.02171891956354</v>
      </c>
      <c r="H30" s="82">
        <f>D30-E30</f>
        <v>647.57749999999987</v>
      </c>
      <c r="I30" s="47">
        <f>IF(E30=0,0,D30/E30*100)</f>
        <v>131.47856352976905</v>
      </c>
      <c r="J30" s="41"/>
      <c r="K30" s="59"/>
    </row>
    <row r="31" spans="1:11" ht="15.5" x14ac:dyDescent="0.25">
      <c r="A31" s="104" t="s">
        <v>90</v>
      </c>
      <c r="B31" s="50"/>
      <c r="C31" s="76">
        <v>4296.9039999999995</v>
      </c>
      <c r="D31" s="76">
        <v>4329.7563599999994</v>
      </c>
      <c r="E31" s="76">
        <v>4218.9238999999989</v>
      </c>
      <c r="F31" s="82">
        <f>D31-C31</f>
        <v>32.852359999999862</v>
      </c>
      <c r="G31" s="47">
        <f>IF(C31=0,0,D31/C31*100)</f>
        <v>100.76455885446825</v>
      </c>
      <c r="H31" s="82">
        <f>D31-E31</f>
        <v>110.83246000000054</v>
      </c>
      <c r="I31" s="47">
        <f>IF(E31=0,0,D31/E31*100)</f>
        <v>102.62703150440804</v>
      </c>
      <c r="J31" s="41"/>
      <c r="K31" s="59"/>
    </row>
    <row r="32" spans="1:11" ht="15.5" x14ac:dyDescent="0.25">
      <c r="A32" s="104" t="s">
        <v>91</v>
      </c>
      <c r="B32" s="50"/>
      <c r="C32" s="76">
        <v>4848.3999999999996</v>
      </c>
      <c r="D32" s="76">
        <v>5550.7455499999996</v>
      </c>
      <c r="E32" s="76">
        <v>4841.1011699999999</v>
      </c>
      <c r="F32" s="82">
        <f>D32-C32</f>
        <v>702.34555</v>
      </c>
      <c r="G32" s="47">
        <f>IF(C32=0,0,D32/C32*100)</f>
        <v>114.48613047603334</v>
      </c>
      <c r="H32" s="82">
        <f>D32-E32</f>
        <v>709.64437999999973</v>
      </c>
      <c r="I32" s="47">
        <f>IF(E32=0,0,D32/E32*100)</f>
        <v>114.65873889183769</v>
      </c>
      <c r="J32" s="41"/>
      <c r="K32" s="59"/>
    </row>
    <row r="33" spans="1:11" ht="15.5" x14ac:dyDescent="0.25">
      <c r="A33" s="104" t="s">
        <v>92</v>
      </c>
      <c r="B33" s="51"/>
      <c r="C33" s="76">
        <v>15311.6</v>
      </c>
      <c r="D33" s="76">
        <v>16573.36836</v>
      </c>
      <c r="E33" s="76">
        <v>14055.518610000001</v>
      </c>
      <c r="F33" s="82">
        <f>D33-C33</f>
        <v>1261.76836</v>
      </c>
      <c r="G33" s="47">
        <f>IF(C33=0,0,D33/C33*100)</f>
        <v>108.24060424775988</v>
      </c>
      <c r="H33" s="82">
        <f>D33-E33</f>
        <v>2517.8497499999994</v>
      </c>
      <c r="I33" s="47">
        <f>IF(E33=0,0,D33/E33*100)</f>
        <v>117.91360262017396</v>
      </c>
      <c r="J33" s="41"/>
      <c r="K33" s="59"/>
    </row>
    <row r="34" spans="1:11" ht="15.5" x14ac:dyDescent="0.25">
      <c r="A34" s="104" t="s">
        <v>93</v>
      </c>
      <c r="B34" s="50"/>
      <c r="C34" s="76">
        <v>17687.440000000002</v>
      </c>
      <c r="D34" s="76">
        <v>18020.797350000001</v>
      </c>
      <c r="E34" s="76">
        <v>15495.067289999999</v>
      </c>
      <c r="F34" s="82">
        <f>D34-C34</f>
        <v>333.35734999999841</v>
      </c>
      <c r="G34" s="47">
        <f>IF(C34=0,0,D34/C34*100)</f>
        <v>101.88471225909458</v>
      </c>
      <c r="H34" s="82">
        <f>D34-E34</f>
        <v>2525.7300600000017</v>
      </c>
      <c r="I34" s="47">
        <f>IF(E34=0,0,D34/E34*100)</f>
        <v>116.30022001666313</v>
      </c>
      <c r="J34" s="41"/>
      <c r="K34" s="59"/>
    </row>
    <row r="35" spans="1:11" ht="15.5" x14ac:dyDescent="0.25">
      <c r="A35" s="104" t="s">
        <v>129</v>
      </c>
      <c r="B35" s="46"/>
      <c r="C35" s="76">
        <v>10492.35</v>
      </c>
      <c r="D35" s="76">
        <v>10139.77908</v>
      </c>
      <c r="E35" s="76">
        <v>9809.6088000000018</v>
      </c>
      <c r="F35" s="82">
        <f>D35-C35</f>
        <v>-352.57092000000011</v>
      </c>
      <c r="G35" s="47">
        <f>IF(C35=0,0,D35/C35*100)</f>
        <v>96.63973352013609</v>
      </c>
      <c r="H35" s="82">
        <f>D35-E35</f>
        <v>330.17027999999846</v>
      </c>
      <c r="I35" s="47">
        <f>IF(E35=0,0,D35/E35*100)</f>
        <v>103.36578437256334</v>
      </c>
      <c r="J35" s="41"/>
      <c r="K35" s="59"/>
    </row>
    <row r="36" spans="1:11" ht="15.5" x14ac:dyDescent="0.25">
      <c r="A36" s="104" t="s">
        <v>94</v>
      </c>
      <c r="B36" s="50"/>
      <c r="C36" s="89">
        <v>8008.3</v>
      </c>
      <c r="D36" s="76">
        <v>11569.931359999999</v>
      </c>
      <c r="E36" s="76">
        <v>5031.8508800000009</v>
      </c>
      <c r="F36" s="82">
        <f>D36-C36</f>
        <v>3561.6313599999985</v>
      </c>
      <c r="G36" s="47">
        <f>IF(C36=0,0,D36/C36*100)</f>
        <v>144.47424996566062</v>
      </c>
      <c r="H36" s="82">
        <f>D36-E36</f>
        <v>6538.0804799999978</v>
      </c>
      <c r="I36" s="47">
        <f>IF(E36=0,0,D36/E36*100)</f>
        <v>229.93390773933262</v>
      </c>
      <c r="J36" s="41"/>
      <c r="K36" s="59"/>
    </row>
    <row r="37" spans="1:11" ht="15.5" x14ac:dyDescent="0.25">
      <c r="A37" s="104" t="s">
        <v>95</v>
      </c>
      <c r="B37" s="50"/>
      <c r="C37" s="76">
        <v>5330.5</v>
      </c>
      <c r="D37" s="76">
        <v>8874.7199899999996</v>
      </c>
      <c r="E37" s="76">
        <v>5187.1158000000005</v>
      </c>
      <c r="F37" s="82">
        <f>D37-C37</f>
        <v>3544.2199899999996</v>
      </c>
      <c r="G37" s="47">
        <f>IF(C37=0,0,D37/C37*100)</f>
        <v>166.48944733139479</v>
      </c>
      <c r="H37" s="82">
        <f>D37-E37</f>
        <v>3687.6041899999991</v>
      </c>
      <c r="I37" s="47">
        <f>IF(E37=0,0,D37/E37*100)</f>
        <v>171.0916110644763</v>
      </c>
      <c r="J37" s="41"/>
      <c r="K37" s="59"/>
    </row>
    <row r="38" spans="1:11" ht="15.5" x14ac:dyDescent="0.25">
      <c r="A38" s="104" t="s">
        <v>96</v>
      </c>
      <c r="B38" s="50"/>
      <c r="C38" s="76">
        <v>1913.7</v>
      </c>
      <c r="D38" s="76">
        <v>1658.5874399999998</v>
      </c>
      <c r="E38" s="76">
        <v>2386.7587000000003</v>
      </c>
      <c r="F38" s="82">
        <f>D38-C38</f>
        <v>-255.11256000000026</v>
      </c>
      <c r="G38" s="47">
        <f>IF(C38=0,0,D38/C38*100)</f>
        <v>86.669145634111928</v>
      </c>
      <c r="H38" s="82">
        <f>D38-E38</f>
        <v>-728.17126000000053</v>
      </c>
      <c r="I38" s="47">
        <f>IF(E38=0,0,D38/E38*100)</f>
        <v>69.491207468941013</v>
      </c>
      <c r="J38" s="41"/>
      <c r="K38" s="59"/>
    </row>
    <row r="39" spans="1:11" ht="15.5" x14ac:dyDescent="0.25">
      <c r="A39" s="104" t="s">
        <v>97</v>
      </c>
      <c r="B39" s="51"/>
      <c r="C39" s="76">
        <v>19881.399999999998</v>
      </c>
      <c r="D39" s="76">
        <v>21943.890719999999</v>
      </c>
      <c r="E39" s="76">
        <v>19465.807090000002</v>
      </c>
      <c r="F39" s="82">
        <f>D39-C39</f>
        <v>2062.4907200000016</v>
      </c>
      <c r="G39" s="47">
        <f>IF(C39=0,0,D39/C39*100)</f>
        <v>110.37397124950961</v>
      </c>
      <c r="H39" s="82">
        <f>D39-E39</f>
        <v>2478.0836299999974</v>
      </c>
      <c r="I39" s="47">
        <f>IF(E39=0,0,D39/E39*100)</f>
        <v>112.73044379070747</v>
      </c>
      <c r="J39" s="41"/>
      <c r="K39" s="59"/>
    </row>
    <row r="40" spans="1:11" ht="15.5" x14ac:dyDescent="0.25">
      <c r="A40" s="104" t="s">
        <v>98</v>
      </c>
      <c r="B40" s="50"/>
      <c r="C40" s="76">
        <v>9225.1200000000008</v>
      </c>
      <c r="D40" s="76">
        <v>8975.9927599999992</v>
      </c>
      <c r="E40" s="76">
        <v>8302.7481299999999</v>
      </c>
      <c r="F40" s="82">
        <f>D40-C40</f>
        <v>-249.12724000000162</v>
      </c>
      <c r="G40" s="47">
        <f>IF(C40=0,0,D40/C40*100)</f>
        <v>97.299468841597701</v>
      </c>
      <c r="H40" s="82">
        <f>D40-E40</f>
        <v>673.24462999999923</v>
      </c>
      <c r="I40" s="47">
        <f>IF(E40=0,0,D40/E40*100)</f>
        <v>108.10869629499406</v>
      </c>
      <c r="J40" s="41"/>
      <c r="K40" s="59"/>
    </row>
    <row r="41" spans="1:11" ht="15.5" x14ac:dyDescent="0.25">
      <c r="A41" s="104" t="s">
        <v>99</v>
      </c>
      <c r="B41" s="50"/>
      <c r="C41" s="76">
        <v>6527.5</v>
      </c>
      <c r="D41" s="76">
        <v>8388.8168000000005</v>
      </c>
      <c r="E41" s="76">
        <v>7055.5872199999994</v>
      </c>
      <c r="F41" s="82">
        <f>D41-C41</f>
        <v>1861.3168000000005</v>
      </c>
      <c r="G41" s="47">
        <f>IF(C41=0,0,D41/C41*100)</f>
        <v>128.51500268096515</v>
      </c>
      <c r="H41" s="82">
        <f>D41-E41</f>
        <v>1333.2295800000011</v>
      </c>
      <c r="I41" s="47">
        <f>IF(E41=0,0,D41/E41*100)</f>
        <v>118.89608247235304</v>
      </c>
      <c r="J41" s="41"/>
      <c r="K41" s="59"/>
    </row>
    <row r="42" spans="1:11" ht="15.5" x14ac:dyDescent="0.25">
      <c r="A42" s="104" t="s">
        <v>100</v>
      </c>
      <c r="B42" s="50"/>
      <c r="C42" s="76">
        <v>3156.4319999999998</v>
      </c>
      <c r="D42" s="76">
        <v>4347.18487</v>
      </c>
      <c r="E42" s="76">
        <v>4370.0752600000005</v>
      </c>
      <c r="F42" s="82">
        <f>D42-C42</f>
        <v>1190.7528700000003</v>
      </c>
      <c r="G42" s="47">
        <f>IF(C42=0,0,D42/C42*100)</f>
        <v>137.72464827374708</v>
      </c>
      <c r="H42" s="82">
        <f>D42-E42</f>
        <v>-22.89039000000048</v>
      </c>
      <c r="I42" s="47">
        <f>IF(E42=0,0,D42/E42*100)</f>
        <v>99.476201469354081</v>
      </c>
      <c r="J42" s="41"/>
      <c r="K42" s="59"/>
    </row>
    <row r="43" spans="1:11" ht="15.5" x14ac:dyDescent="0.25">
      <c r="A43" s="104" t="s">
        <v>101</v>
      </c>
      <c r="B43" s="50"/>
      <c r="C43" s="76">
        <v>1775.5379999999998</v>
      </c>
      <c r="D43" s="76">
        <v>2125.5435299999999</v>
      </c>
      <c r="E43" s="76">
        <v>2055.4543999999996</v>
      </c>
      <c r="F43" s="82">
        <f>D43-C43</f>
        <v>350.00553000000014</v>
      </c>
      <c r="G43" s="47">
        <f>IF(C43=0,0,D43/C43*100)</f>
        <v>119.71264653305084</v>
      </c>
      <c r="H43" s="82">
        <f>D43-E43</f>
        <v>70.089130000000296</v>
      </c>
      <c r="I43" s="47">
        <f>IF(E43=0,0,D43/E43*100)</f>
        <v>103.40990926385913</v>
      </c>
      <c r="J43" s="41"/>
      <c r="K43" s="59"/>
    </row>
    <row r="44" spans="1:11" ht="15.5" x14ac:dyDescent="0.25">
      <c r="A44" s="104" t="s">
        <v>102</v>
      </c>
      <c r="B44" s="50"/>
      <c r="C44" s="76">
        <v>17082.5</v>
      </c>
      <c r="D44" s="76">
        <v>18565.874230000005</v>
      </c>
      <c r="E44" s="76">
        <v>16392.038779999999</v>
      </c>
      <c r="F44" s="82">
        <f>D44-C44</f>
        <v>1483.3742300000049</v>
      </c>
      <c r="G44" s="47">
        <f>IF(C44=0,0,D44/C44*100)</f>
        <v>108.68358981413731</v>
      </c>
      <c r="H44" s="82">
        <f>D44-E44</f>
        <v>2173.8354500000059</v>
      </c>
      <c r="I44" s="47">
        <f>IF(E44=0,0,D44/E44*100)</f>
        <v>113.26153188859163</v>
      </c>
      <c r="J44" s="41"/>
      <c r="K44" s="59"/>
    </row>
    <row r="45" spans="1:11" ht="15.5" x14ac:dyDescent="0.25">
      <c r="A45" s="104" t="s">
        <v>103</v>
      </c>
      <c r="B45" s="50"/>
      <c r="C45" s="76">
        <v>6105.924</v>
      </c>
      <c r="D45" s="76">
        <v>9676.5668399999995</v>
      </c>
      <c r="E45" s="76">
        <v>5414.0234299999993</v>
      </c>
      <c r="F45" s="82">
        <f>D45-C45</f>
        <v>3570.6428399999995</v>
      </c>
      <c r="G45" s="47">
        <f>IF(C45=0,0,D45/C45*100)</f>
        <v>158.47833743099324</v>
      </c>
      <c r="H45" s="82">
        <f>D45-E45</f>
        <v>4262.5434100000002</v>
      </c>
      <c r="I45" s="47">
        <f>IF(E45=0,0,D45/E45*100)</f>
        <v>178.73152868863741</v>
      </c>
      <c r="J45" s="41"/>
      <c r="K45" s="59"/>
    </row>
    <row r="46" spans="1:11" ht="15.5" x14ac:dyDescent="0.25">
      <c r="A46" s="104" t="s">
        <v>104</v>
      </c>
      <c r="B46" s="50"/>
      <c r="C46" s="76">
        <v>17269.7</v>
      </c>
      <c r="D46" s="76">
        <v>17875.93981</v>
      </c>
      <c r="E46" s="76">
        <v>13051.934080000001</v>
      </c>
      <c r="F46" s="82">
        <f>D46-C46</f>
        <v>606.23980999999912</v>
      </c>
      <c r="G46" s="47">
        <f>IF(C46=0,0,D46/C46*100)</f>
        <v>103.51042467442977</v>
      </c>
      <c r="H46" s="82">
        <f>D46-E46</f>
        <v>4824.0057299999989</v>
      </c>
      <c r="I46" s="47">
        <f>IF(E46=0,0,D46/E46*100)</f>
        <v>136.96008346680216</v>
      </c>
      <c r="J46" s="41"/>
      <c r="K46" s="59"/>
    </row>
    <row r="47" spans="1:11" ht="16" customHeight="1" x14ac:dyDescent="0.25">
      <c r="A47" s="104" t="s">
        <v>105</v>
      </c>
      <c r="B47" s="50"/>
      <c r="C47" s="76">
        <v>5980.9249999999993</v>
      </c>
      <c r="D47" s="76">
        <v>5302.9644399999988</v>
      </c>
      <c r="E47" s="76">
        <v>5457.2262300000002</v>
      </c>
      <c r="F47" s="82">
        <f>D47-C47</f>
        <v>-677.96056000000044</v>
      </c>
      <c r="G47" s="47">
        <f>IF(C47=0,0,D47/C47*100)</f>
        <v>88.664620271947896</v>
      </c>
      <c r="H47" s="82">
        <f>D47-E47</f>
        <v>-154.26179000000138</v>
      </c>
      <c r="I47" s="47">
        <f>IF(E47=0,0,D47/E47*100)</f>
        <v>97.173256458528726</v>
      </c>
      <c r="J47" s="41"/>
      <c r="K47" s="59"/>
    </row>
    <row r="48" spans="1:11" ht="15.5" x14ac:dyDescent="0.25">
      <c r="A48" s="104" t="s">
        <v>106</v>
      </c>
      <c r="B48" s="50"/>
      <c r="C48" s="76">
        <v>1807.1320000000001</v>
      </c>
      <c r="D48" s="76">
        <v>1598.67012</v>
      </c>
      <c r="E48" s="76">
        <v>1723.8434599999998</v>
      </c>
      <c r="F48" s="82">
        <f>D48-C48</f>
        <v>-208.46188000000006</v>
      </c>
      <c r="G48" s="47">
        <f>IF(C48=0,0,D48/C48*100)</f>
        <v>88.464490695754378</v>
      </c>
      <c r="H48" s="82">
        <f>D48-E48</f>
        <v>-125.17333999999983</v>
      </c>
      <c r="I48" s="47">
        <f>IF(E48=0,0,D48/E48*100)</f>
        <v>92.738706100378749</v>
      </c>
      <c r="J48" s="41"/>
      <c r="K48" s="59"/>
    </row>
    <row r="49" spans="1:11" ht="15.5" x14ac:dyDescent="0.25">
      <c r="A49" s="104" t="s">
        <v>107</v>
      </c>
      <c r="B49" s="51"/>
      <c r="C49" s="76">
        <v>2370.7249999999999</v>
      </c>
      <c r="D49" s="76">
        <v>2492.1874499999994</v>
      </c>
      <c r="E49" s="76">
        <v>2302.9556400000001</v>
      </c>
      <c r="F49" s="82">
        <f>D49-C49</f>
        <v>121.46244999999954</v>
      </c>
      <c r="G49" s="47">
        <f>IF(C49=0,0,D49/C49*100)</f>
        <v>105.12343059612563</v>
      </c>
      <c r="H49" s="82">
        <f>D49-E49</f>
        <v>189.23180999999931</v>
      </c>
      <c r="I49" s="47">
        <f>IF(E49=0,0,D49/E49*100)</f>
        <v>108.21691076950137</v>
      </c>
      <c r="J49" s="41"/>
      <c r="K49" s="59"/>
    </row>
    <row r="50" spans="1:11" ht="15.5" x14ac:dyDescent="0.25">
      <c r="A50" s="104" t="s">
        <v>108</v>
      </c>
      <c r="B50" s="50"/>
      <c r="C50" s="89">
        <v>3574.1499999999996</v>
      </c>
      <c r="D50" s="76">
        <v>4215.5318900000002</v>
      </c>
      <c r="E50" s="76">
        <v>3266.94668</v>
      </c>
      <c r="F50" s="82">
        <f>D50-C50</f>
        <v>641.38189000000057</v>
      </c>
      <c r="G50" s="47">
        <f>IF(C50=0,0,D50/C50*100)</f>
        <v>117.94501881566248</v>
      </c>
      <c r="H50" s="82">
        <f>D50-E50</f>
        <v>948.58521000000019</v>
      </c>
      <c r="I50" s="47">
        <f>IF(E50=0,0,D50/E50*100)</f>
        <v>129.03583385082979</v>
      </c>
      <c r="J50" s="41"/>
      <c r="K50" s="59"/>
    </row>
    <row r="51" spans="1:11" ht="15.5" x14ac:dyDescent="0.25">
      <c r="A51" s="104" t="s">
        <v>109</v>
      </c>
      <c r="B51" s="50"/>
      <c r="C51" s="76">
        <v>2322.3870000000002</v>
      </c>
      <c r="D51" s="76">
        <v>2566.2593200000001</v>
      </c>
      <c r="E51" s="76">
        <v>2184.8897700000002</v>
      </c>
      <c r="F51" s="82">
        <f>D51-C51</f>
        <v>243.87231999999995</v>
      </c>
      <c r="G51" s="47">
        <f>IF(C51=0,0,D51/C51*100)</f>
        <v>110.50093373757259</v>
      </c>
      <c r="H51" s="82">
        <f>D51-E51</f>
        <v>381.36954999999989</v>
      </c>
      <c r="I51" s="47">
        <f>IF(E51=0,0,D51/E51*100)</f>
        <v>117.45486455364747</v>
      </c>
      <c r="J51" s="41"/>
      <c r="K51" s="59"/>
    </row>
    <row r="52" spans="1:11" ht="15.5" x14ac:dyDescent="0.25">
      <c r="A52" s="104" t="s">
        <v>110</v>
      </c>
      <c r="B52" s="50"/>
      <c r="C52" s="76">
        <v>14139.900000000001</v>
      </c>
      <c r="D52" s="76">
        <v>13625.034860000002</v>
      </c>
      <c r="E52" s="76">
        <v>13318.14904</v>
      </c>
      <c r="F52" s="82">
        <f>D52-C52</f>
        <v>-514.86513999999988</v>
      </c>
      <c r="G52" s="47">
        <f>IF(C52=0,0,D52/C52*100)</f>
        <v>96.35877806773739</v>
      </c>
      <c r="H52" s="82">
        <f>D52-E52</f>
        <v>306.88582000000133</v>
      </c>
      <c r="I52" s="47">
        <f>IF(E52=0,0,D52/E52*100)</f>
        <v>102.30426780086552</v>
      </c>
      <c r="J52" s="41"/>
      <c r="K52" s="59"/>
    </row>
    <row r="53" spans="1:11" ht="15.5" x14ac:dyDescent="0.25">
      <c r="A53" s="104" t="s">
        <v>111</v>
      </c>
      <c r="B53" s="50"/>
      <c r="C53" s="76">
        <v>4048.1700000000005</v>
      </c>
      <c r="D53" s="76">
        <v>3148.2872100000004</v>
      </c>
      <c r="E53" s="76">
        <v>4081.8137499999998</v>
      </c>
      <c r="F53" s="82">
        <f>D53-C53</f>
        <v>-899.88279000000011</v>
      </c>
      <c r="G53" s="47">
        <f>IF(C53=0,0,D53/C53*100)</f>
        <v>77.770627468708085</v>
      </c>
      <c r="H53" s="82">
        <f>D53-E53</f>
        <v>-933.52653999999939</v>
      </c>
      <c r="I53" s="47">
        <f>IF(E53=0,0,D53/E53*100)</f>
        <v>77.129614500416636</v>
      </c>
      <c r="J53" s="41"/>
      <c r="K53" s="59"/>
    </row>
    <row r="54" spans="1:11" ht="15.5" x14ac:dyDescent="0.25">
      <c r="A54" s="104" t="s">
        <v>112</v>
      </c>
      <c r="B54" s="50"/>
      <c r="C54" s="76">
        <v>3142.26</v>
      </c>
      <c r="D54" s="76">
        <v>3657.6392799999999</v>
      </c>
      <c r="E54" s="76">
        <v>3137.10041</v>
      </c>
      <c r="F54" s="82">
        <f>D54-C54</f>
        <v>515.37927999999965</v>
      </c>
      <c r="G54" s="47">
        <f>IF(C54=0,0,D54/C54*100)</f>
        <v>116.40154793047041</v>
      </c>
      <c r="H54" s="82">
        <f>D54-E54</f>
        <v>520.53886999999986</v>
      </c>
      <c r="I54" s="47">
        <f>IF(E54=0,0,D54/E54*100)</f>
        <v>116.59299359181175</v>
      </c>
      <c r="J54" s="41"/>
      <c r="K54" s="59"/>
    </row>
    <row r="55" spans="1:11" ht="15.5" x14ac:dyDescent="0.25">
      <c r="A55" s="104" t="s">
        <v>113</v>
      </c>
      <c r="B55" s="51"/>
      <c r="C55" s="76">
        <v>2920.7000000000003</v>
      </c>
      <c r="D55" s="76">
        <v>3807.1614700000005</v>
      </c>
      <c r="E55" s="76">
        <v>3213.1095100000002</v>
      </c>
      <c r="F55" s="82">
        <f>D55-C55</f>
        <v>886.46147000000019</v>
      </c>
      <c r="G55" s="47">
        <f>IF(C55=0,0,D55/C55*100)</f>
        <v>130.35099359742529</v>
      </c>
      <c r="H55" s="82">
        <f>D55-E55</f>
        <v>594.05196000000024</v>
      </c>
      <c r="I55" s="47">
        <f>IF(E55=0,0,D55/E55*100)</f>
        <v>118.48838199106386</v>
      </c>
      <c r="J55" s="41"/>
      <c r="K55" s="59"/>
    </row>
    <row r="56" spans="1:11" ht="16" customHeight="1" x14ac:dyDescent="0.25">
      <c r="A56" s="104" t="s">
        <v>124</v>
      </c>
      <c r="B56" s="51"/>
      <c r="C56" s="76">
        <v>1747.5</v>
      </c>
      <c r="D56" s="76">
        <v>2792.2445500000003</v>
      </c>
      <c r="E56" s="76">
        <v>2166.0761600000001</v>
      </c>
      <c r="F56" s="82">
        <f>D56-C56</f>
        <v>1044.7445500000003</v>
      </c>
      <c r="G56" s="47">
        <f>IF(C56=0,0,D56/C56*100)</f>
        <v>159.78509585121606</v>
      </c>
      <c r="H56" s="82">
        <f>D56-E56</f>
        <v>626.16839000000027</v>
      </c>
      <c r="I56" s="47">
        <f>IF(E56=0,0,D56/E56*100)</f>
        <v>128.90795815785168</v>
      </c>
      <c r="J56" s="41"/>
      <c r="K56" s="59"/>
    </row>
    <row r="57" spans="1:11" ht="15.5" x14ac:dyDescent="0.25">
      <c r="A57" s="104" t="s">
        <v>114</v>
      </c>
      <c r="B57" s="50"/>
      <c r="C57" s="76">
        <v>3534.1349999999998</v>
      </c>
      <c r="D57" s="76">
        <v>3579.4869199999998</v>
      </c>
      <c r="E57" s="76">
        <v>3209.1211200000002</v>
      </c>
      <c r="F57" s="82">
        <f>D57-C57</f>
        <v>45.351920000000064</v>
      </c>
      <c r="G57" s="47">
        <f>IF(C57=0,0,D57/C57*100)</f>
        <v>101.2832537523326</v>
      </c>
      <c r="H57" s="82">
        <f>D57-E57</f>
        <v>370.36579999999958</v>
      </c>
      <c r="I57" s="47">
        <f>IF(E57=0,0,D57/E57*100)</f>
        <v>111.54103526014623</v>
      </c>
      <c r="J57" s="41"/>
      <c r="K57" s="59"/>
    </row>
    <row r="58" spans="1:11" ht="15.5" x14ac:dyDescent="0.25">
      <c r="A58" s="104" t="s">
        <v>115</v>
      </c>
      <c r="B58" s="51"/>
      <c r="C58" s="89">
        <v>5161.9414200000001</v>
      </c>
      <c r="D58" s="76">
        <v>5421.1101600000002</v>
      </c>
      <c r="E58" s="76">
        <v>5531.4347500000003</v>
      </c>
      <c r="F58" s="82">
        <f>D58-C58</f>
        <v>259.16874000000007</v>
      </c>
      <c r="G58" s="47">
        <f>IF(C58=0,0,D58/C58*100)</f>
        <v>105.02076096787631</v>
      </c>
      <c r="H58" s="82">
        <f>D58-E58</f>
        <v>-110.32459000000017</v>
      </c>
      <c r="I58" s="47">
        <f>IF(E58=0,0,D58/E58*100)</f>
        <v>98.005497759871432</v>
      </c>
      <c r="J58" s="41"/>
      <c r="K58" s="59"/>
    </row>
    <row r="59" spans="1:11" ht="15.5" x14ac:dyDescent="0.25">
      <c r="A59" s="104" t="s">
        <v>116</v>
      </c>
      <c r="B59" s="50"/>
      <c r="C59" s="76">
        <v>17529.139999999996</v>
      </c>
      <c r="D59" s="76">
        <v>25831.974930000004</v>
      </c>
      <c r="E59" s="76">
        <v>20841.543009999998</v>
      </c>
      <c r="F59" s="82">
        <f>D59-C59</f>
        <v>8302.8349300000082</v>
      </c>
      <c r="G59" s="47">
        <f>IF(C59=0,0,D59/C59*100)</f>
        <v>147.36590003845032</v>
      </c>
      <c r="H59" s="82">
        <f>D59-E59</f>
        <v>4990.4319200000064</v>
      </c>
      <c r="I59" s="47">
        <f>IF(E59=0,0,D59/E59*100)</f>
        <v>123.94463748488076</v>
      </c>
      <c r="J59" s="41"/>
      <c r="K59" s="59"/>
    </row>
    <row r="60" spans="1:11" ht="15.5" x14ac:dyDescent="0.25">
      <c r="A60" s="104" t="s">
        <v>117</v>
      </c>
      <c r="B60" s="50"/>
      <c r="C60" s="76">
        <v>3527.9500000000003</v>
      </c>
      <c r="D60" s="76">
        <v>3647.5050899999997</v>
      </c>
      <c r="E60" s="76">
        <v>3129.1454199999998</v>
      </c>
      <c r="F60" s="82">
        <f>D60-C60</f>
        <v>119.55508999999938</v>
      </c>
      <c r="G60" s="47">
        <f>IF(C60=0,0,D60/C60*100)</f>
        <v>103.38879774373217</v>
      </c>
      <c r="H60" s="82">
        <f>D60-E60</f>
        <v>518.35966999999982</v>
      </c>
      <c r="I60" s="47">
        <f>IF(E60=0,0,D60/E60*100)</f>
        <v>116.56553468838146</v>
      </c>
      <c r="J60" s="41"/>
      <c r="K60" s="59"/>
    </row>
    <row r="61" spans="1:11" ht="15.5" x14ac:dyDescent="0.25">
      <c r="A61" s="104" t="s">
        <v>118</v>
      </c>
      <c r="B61" s="50"/>
      <c r="C61" s="76">
        <v>2314.0999999999995</v>
      </c>
      <c r="D61" s="76">
        <v>2507.0144799999994</v>
      </c>
      <c r="E61" s="76">
        <v>2297.8270500000003</v>
      </c>
      <c r="F61" s="82">
        <f>D61-C61</f>
        <v>192.91447999999991</v>
      </c>
      <c r="G61" s="47">
        <f>IF(C61=0,0,D61/C61*100)</f>
        <v>108.3364798409749</v>
      </c>
      <c r="H61" s="82">
        <f>D61-E61</f>
        <v>209.18742999999904</v>
      </c>
      <c r="I61" s="47">
        <f>IF(E61=0,0,D61/E61*100)</f>
        <v>109.10370647782213</v>
      </c>
      <c r="J61" s="41"/>
      <c r="K61" s="59"/>
    </row>
    <row r="62" spans="1:11" ht="15.5" x14ac:dyDescent="0.25">
      <c r="A62" s="104" t="s">
        <v>119</v>
      </c>
      <c r="B62" s="50"/>
      <c r="C62" s="76">
        <v>7641.2400000000007</v>
      </c>
      <c r="D62" s="76">
        <v>8933.7050400000007</v>
      </c>
      <c r="E62" s="76">
        <v>8438.8624599999966</v>
      </c>
      <c r="F62" s="82">
        <f>D62-C62</f>
        <v>1292.46504</v>
      </c>
      <c r="G62" s="47">
        <f>IF(C62=0,0,D62/C62*100)</f>
        <v>116.91433641660254</v>
      </c>
      <c r="H62" s="82">
        <f>D62-E62</f>
        <v>494.84258000000409</v>
      </c>
      <c r="I62" s="47">
        <f>IF(E62=0,0,D62/E62*100)</f>
        <v>105.86385407210446</v>
      </c>
      <c r="J62" s="41"/>
      <c r="K62" s="59"/>
    </row>
    <row r="63" spans="1:11" ht="15.5" x14ac:dyDescent="0.25">
      <c r="A63" s="104" t="s">
        <v>120</v>
      </c>
      <c r="B63" s="50"/>
      <c r="C63" s="76">
        <v>2750.4</v>
      </c>
      <c r="D63" s="76">
        <v>2776.0551599999999</v>
      </c>
      <c r="E63" s="76">
        <v>2309.4227399999995</v>
      </c>
      <c r="F63" s="82">
        <f>D63-C63</f>
        <v>25.655159999999796</v>
      </c>
      <c r="G63" s="47">
        <f>IF(C63=0,0,D63/C63*100)</f>
        <v>100.93277923211168</v>
      </c>
      <c r="H63" s="82">
        <f>D63-E63</f>
        <v>466.63242000000037</v>
      </c>
      <c r="I63" s="47">
        <f>IF(E63=0,0,D63/E63*100)</f>
        <v>120.20558695979587</v>
      </c>
      <c r="J63" s="41"/>
      <c r="K63" s="59"/>
    </row>
    <row r="64" spans="1:11" ht="15.5" x14ac:dyDescent="0.25">
      <c r="A64" s="104" t="s">
        <v>121</v>
      </c>
      <c r="B64" s="51"/>
      <c r="C64" s="76">
        <v>4228</v>
      </c>
      <c r="D64" s="76">
        <v>4382.9929400000001</v>
      </c>
      <c r="E64" s="76">
        <v>4085.3516100000002</v>
      </c>
      <c r="F64" s="82">
        <f>D64-C64</f>
        <v>154.99294000000009</v>
      </c>
      <c r="G64" s="47">
        <f>IF(C64=0,0,D64/C64*100)</f>
        <v>103.66586896877956</v>
      </c>
      <c r="H64" s="82">
        <f>D64-E64</f>
        <v>297.64132999999993</v>
      </c>
      <c r="I64" s="47">
        <f>IF(E64=0,0,D64/E64*100)</f>
        <v>107.28557437434377</v>
      </c>
      <c r="J64" s="41"/>
      <c r="K64" s="59"/>
    </row>
    <row r="65" spans="1:11" ht="15.5" x14ac:dyDescent="0.25">
      <c r="A65" s="104" t="s">
        <v>122</v>
      </c>
      <c r="B65" s="51"/>
      <c r="C65" s="76">
        <v>536042.69999999995</v>
      </c>
      <c r="D65" s="76">
        <v>510530.60741999996</v>
      </c>
      <c r="E65" s="76">
        <v>437813.21964999998</v>
      </c>
      <c r="F65" s="82">
        <f>D65-C65</f>
        <v>-25512.092579999997</v>
      </c>
      <c r="G65" s="47">
        <f>IF(C65=0,0,D65/C65*100)</f>
        <v>95.240660383958215</v>
      </c>
      <c r="H65" s="82">
        <f>D65-E65</f>
        <v>72717.387769999972</v>
      </c>
      <c r="I65" s="47">
        <f>IF(E65=0,0,D65/E65*100)</f>
        <v>116.60922615085316</v>
      </c>
      <c r="J65" s="41"/>
      <c r="K65" s="59"/>
    </row>
    <row r="66" spans="1:11" ht="15.5" x14ac:dyDescent="0.25">
      <c r="A66" s="27" t="s">
        <v>123</v>
      </c>
      <c r="B66" s="38">
        <f>SUM(B24:B56)</f>
        <v>0</v>
      </c>
      <c r="C66" s="79">
        <f t="shared" ref="C66:E66" si="1">SUM(C14:C65)</f>
        <v>916487.44641999993</v>
      </c>
      <c r="D66" s="79">
        <f t="shared" si="1"/>
        <v>931023.84499000013</v>
      </c>
      <c r="E66" s="79">
        <f t="shared" si="1"/>
        <v>801989.18627000006</v>
      </c>
      <c r="F66" s="78">
        <f>D66-C66</f>
        <v>14536.398570000194</v>
      </c>
      <c r="G66" s="60">
        <f>IF(C66=0,0,D66/C66*100)</f>
        <v>101.58609903788454</v>
      </c>
      <c r="H66" s="78">
        <f>D66-E66</f>
        <v>129034.65872000006</v>
      </c>
      <c r="I66" s="60">
        <f>IF(E66=0,0,D66/E66*100)</f>
        <v>116.08932650577646</v>
      </c>
      <c r="J66" s="41"/>
      <c r="K66" s="59"/>
    </row>
    <row r="67" spans="1:11" ht="15.5" x14ac:dyDescent="0.25">
      <c r="A67" s="28" t="s">
        <v>135</v>
      </c>
      <c r="B67" s="30">
        <f>B9+B11+B23+B66</f>
        <v>0</v>
      </c>
      <c r="C67" s="80">
        <f t="shared" ref="C67:E67" si="2">C9+C13+C66</f>
        <v>1065293.57742</v>
      </c>
      <c r="D67" s="80">
        <f t="shared" si="2"/>
        <v>1085120.5444700001</v>
      </c>
      <c r="E67" s="80">
        <f t="shared" si="2"/>
        <v>934320.41292000003</v>
      </c>
      <c r="F67" s="81">
        <f>D67-C67</f>
        <v>19826.967050000094</v>
      </c>
      <c r="G67" s="61">
        <f>IF(C67=0,0,D67/C67*100)</f>
        <v>101.86117399656331</v>
      </c>
      <c r="H67" s="81">
        <f>D67-E67</f>
        <v>150800.13155000005</v>
      </c>
      <c r="I67" s="61">
        <f>IF(E67=0,0,D67/E67*100)</f>
        <v>116.14008743303697</v>
      </c>
      <c r="J67" s="41"/>
      <c r="K67" s="59"/>
    </row>
    <row r="68" spans="1:11" s="19" customFormat="1" ht="15.5" x14ac:dyDescent="0.25">
      <c r="C68" s="63"/>
      <c r="D68" s="85"/>
      <c r="E68" s="63"/>
    </row>
    <row r="69" spans="1:11" s="19" customFormat="1" ht="15.5" x14ac:dyDescent="0.25">
      <c r="C69" s="63"/>
      <c r="D69" s="85"/>
      <c r="E69" s="53"/>
    </row>
    <row r="70" spans="1:11" s="19" customFormat="1" ht="15.5" x14ac:dyDescent="0.25">
      <c r="C70" s="63"/>
      <c r="D70" s="85"/>
      <c r="E70" s="53"/>
    </row>
    <row r="71" spans="1:11" s="19" customFormat="1" ht="15.5" x14ac:dyDescent="0.25">
      <c r="C71" s="63"/>
      <c r="D71" s="85"/>
      <c r="E71" s="53"/>
    </row>
    <row r="72" spans="1:11" s="19" customFormat="1" ht="15.5" x14ac:dyDescent="0.25">
      <c r="C72" s="63"/>
      <c r="D72" s="85"/>
      <c r="E72" s="53"/>
    </row>
    <row r="73" spans="1:11" s="19" customFormat="1" ht="15.5" x14ac:dyDescent="0.25">
      <c r="C73" s="63"/>
      <c r="D73" s="85"/>
      <c r="E73" s="53"/>
    </row>
    <row r="74" spans="1:11" s="19" customFormat="1" ht="15.5" x14ac:dyDescent="0.25">
      <c r="C74" s="63"/>
      <c r="D74" s="85"/>
      <c r="E74" s="53"/>
    </row>
    <row r="75" spans="1:11" s="19" customFormat="1" ht="15.5" x14ac:dyDescent="0.25">
      <c r="C75" s="63"/>
      <c r="D75" s="85"/>
    </row>
    <row r="76" spans="1:11" s="19" customFormat="1" ht="15.5" x14ac:dyDescent="0.25">
      <c r="C76" s="63"/>
      <c r="D76" s="85"/>
    </row>
    <row r="77" spans="1:11" s="19" customFormat="1" ht="15.5" x14ac:dyDescent="0.25">
      <c r="C77" s="63"/>
      <c r="D77" s="85"/>
    </row>
    <row r="78" spans="1:11" s="19" customFormat="1" ht="15.5" x14ac:dyDescent="0.25">
      <c r="C78" s="87"/>
      <c r="D78" s="85"/>
    </row>
    <row r="79" spans="1:11" ht="15.5" x14ac:dyDescent="0.25">
      <c r="D79" s="85"/>
    </row>
    <row r="80" spans="1:11" ht="18" x14ac:dyDescent="0.25">
      <c r="C80" s="86"/>
      <c r="D80" s="85"/>
    </row>
    <row r="81" spans="3:4" ht="18" x14ac:dyDescent="0.25">
      <c r="C81" s="86"/>
      <c r="D81" s="85"/>
    </row>
    <row r="82" spans="3:4" ht="18" x14ac:dyDescent="0.25">
      <c r="C82" s="86"/>
      <c r="D82" s="85"/>
    </row>
    <row r="83" spans="3:4" ht="15.5" x14ac:dyDescent="0.25">
      <c r="D83" s="85"/>
    </row>
    <row r="91" spans="3:4" ht="18" x14ac:dyDescent="0.25">
      <c r="C91" s="86"/>
    </row>
    <row r="93" spans="3:4" ht="18" x14ac:dyDescent="0.25">
      <c r="C93" s="86"/>
    </row>
  </sheetData>
  <mergeCells count="13">
    <mergeCell ref="D6:E6"/>
    <mergeCell ref="F7:G7"/>
    <mergeCell ref="F6:I6"/>
    <mergeCell ref="A1:I1"/>
    <mergeCell ref="A4:I4"/>
    <mergeCell ref="A6:A8"/>
    <mergeCell ref="B6:B8"/>
    <mergeCell ref="C6:C8"/>
    <mergeCell ref="H7:I7"/>
    <mergeCell ref="D7:D8"/>
    <mergeCell ref="A2:I2"/>
    <mergeCell ref="E7:E8"/>
    <mergeCell ref="A3:I3"/>
  </mergeCells>
  <phoneticPr fontId="24" type="noConversion"/>
  <printOptions horizontalCentered="1"/>
  <pageMargins left="0.19685039370078741" right="3.937007874015748E-2" top="0.15748031496062992" bottom="0.15748031496062992" header="0.27559055118110237" footer="0.19685039370078741"/>
  <pageSetup paperSize="9" scale="4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enableFormatConditionsCalculation="0">
    <tabColor indexed="11"/>
  </sheetPr>
  <dimension ref="A1:W79"/>
  <sheetViews>
    <sheetView view="pageBreakPreview" zoomScale="55" zoomScaleNormal="75" zoomScaleSheetLayoutView="55" workbookViewId="0">
      <selection activeCell="A80" sqref="A80:XFD116"/>
    </sheetView>
  </sheetViews>
  <sheetFormatPr defaultColWidth="9.1796875" defaultRowHeight="13" x14ac:dyDescent="0.3"/>
  <cols>
    <col min="1" max="1" width="56.453125" style="1" customWidth="1"/>
    <col min="2" max="2" width="12.453125" style="1" customWidth="1"/>
    <col min="3" max="3" width="15.90625" style="15" customWidth="1"/>
    <col min="4" max="4" width="16.6328125" style="93" customWidth="1"/>
    <col min="5" max="5" width="16.08984375" style="1" customWidth="1"/>
    <col min="6" max="6" width="12.36328125" style="9" customWidth="1"/>
    <col min="7" max="7" width="8.81640625" style="9" customWidth="1"/>
    <col min="8" max="8" width="11.54296875" style="1" customWidth="1"/>
    <col min="9" max="9" width="8.36328125" style="1" customWidth="1"/>
    <col min="10" max="10" width="11.26953125" style="18" customWidth="1"/>
    <col min="11" max="11" width="10.54296875" style="18" customWidth="1"/>
    <col min="12" max="12" width="13.26953125" style="1" bestFit="1" customWidth="1"/>
    <col min="13" max="14" width="9.1796875" style="1"/>
    <col min="15" max="15" width="11.1796875" style="1" bestFit="1" customWidth="1"/>
    <col min="16" max="16" width="10.54296875" style="1" customWidth="1"/>
    <col min="17" max="21" width="9.1796875" style="1"/>
    <col min="22" max="22" width="13.453125" style="1" customWidth="1"/>
    <col min="23" max="16384" width="9.1796875" style="1"/>
  </cols>
  <sheetData>
    <row r="1" spans="1:23" ht="17.5" x14ac:dyDescent="0.35">
      <c r="A1" s="128" t="s">
        <v>51</v>
      </c>
      <c r="B1" s="128"/>
      <c r="C1" s="128"/>
      <c r="D1" s="128"/>
      <c r="E1" s="128"/>
      <c r="F1" s="128"/>
      <c r="G1" s="128"/>
      <c r="H1" s="128"/>
      <c r="I1" s="128"/>
    </row>
    <row r="2" spans="1:23" ht="17.25" customHeight="1" x14ac:dyDescent="0.35">
      <c r="A2" s="128" t="s">
        <v>151</v>
      </c>
      <c r="B2" s="128"/>
      <c r="C2" s="128"/>
      <c r="D2" s="128"/>
      <c r="E2" s="128"/>
      <c r="F2" s="128"/>
      <c r="G2" s="128"/>
      <c r="H2" s="128"/>
      <c r="I2" s="128"/>
    </row>
    <row r="3" spans="1:23" ht="17.25" customHeight="1" x14ac:dyDescent="0.35">
      <c r="A3" s="136" t="s">
        <v>59</v>
      </c>
      <c r="B3" s="136"/>
      <c r="C3" s="136"/>
      <c r="D3" s="136"/>
      <c r="E3" s="136"/>
      <c r="F3" s="136"/>
      <c r="G3" s="136"/>
      <c r="H3" s="136"/>
      <c r="I3" s="136"/>
    </row>
    <row r="4" spans="1:23" ht="17.25" customHeight="1" x14ac:dyDescent="0.35">
      <c r="A4" s="137" t="s">
        <v>152</v>
      </c>
      <c r="B4" s="137"/>
      <c r="C4" s="137"/>
      <c r="D4" s="137"/>
      <c r="E4" s="137"/>
      <c r="F4" s="137"/>
      <c r="G4" s="137"/>
      <c r="H4" s="137"/>
      <c r="I4" s="137"/>
    </row>
    <row r="5" spans="1:23" ht="21.65" customHeight="1" x14ac:dyDescent="0.35">
      <c r="A5" s="52"/>
      <c r="B5" s="2"/>
      <c r="C5" s="20"/>
      <c r="D5" s="96"/>
      <c r="E5" s="94"/>
      <c r="H5" s="2"/>
      <c r="I5" s="58" t="s">
        <v>68</v>
      </c>
    </row>
    <row r="6" spans="1:23" ht="65.25" customHeight="1" x14ac:dyDescent="0.3">
      <c r="A6" s="114" t="s">
        <v>52</v>
      </c>
      <c r="B6" s="114" t="s">
        <v>62</v>
      </c>
      <c r="C6" s="138" t="s">
        <v>146</v>
      </c>
      <c r="D6" s="129" t="s">
        <v>46</v>
      </c>
      <c r="E6" s="130"/>
      <c r="F6" s="129" t="s">
        <v>47</v>
      </c>
      <c r="G6" s="130"/>
      <c r="H6" s="130"/>
      <c r="I6" s="131"/>
    </row>
    <row r="7" spans="1:23" ht="69" customHeight="1" x14ac:dyDescent="0.35">
      <c r="A7" s="115"/>
      <c r="B7" s="115"/>
      <c r="C7" s="139"/>
      <c r="D7" s="134" t="s">
        <v>147</v>
      </c>
      <c r="E7" s="105" t="s">
        <v>148</v>
      </c>
      <c r="F7" s="132" t="s">
        <v>149</v>
      </c>
      <c r="G7" s="141"/>
      <c r="H7" s="132" t="s">
        <v>150</v>
      </c>
      <c r="I7" s="133"/>
    </row>
    <row r="8" spans="1:23" s="3" customFormat="1" ht="15" customHeight="1" x14ac:dyDescent="0.35">
      <c r="A8" s="116"/>
      <c r="B8" s="116"/>
      <c r="C8" s="140"/>
      <c r="D8" s="135"/>
      <c r="E8" s="106"/>
      <c r="F8" s="23" t="s">
        <v>48</v>
      </c>
      <c r="G8" s="24" t="s">
        <v>49</v>
      </c>
      <c r="H8" s="23" t="s">
        <v>48</v>
      </c>
      <c r="I8" s="24" t="s">
        <v>49</v>
      </c>
      <c r="J8" s="17"/>
      <c r="K8" s="17"/>
    </row>
    <row r="9" spans="1:23" s="3" customFormat="1" ht="17.5" x14ac:dyDescent="0.35">
      <c r="A9" s="142" t="s">
        <v>58</v>
      </c>
      <c r="B9" s="143"/>
      <c r="C9" s="143"/>
      <c r="D9" s="143"/>
      <c r="E9" s="143"/>
      <c r="F9" s="143"/>
      <c r="G9" s="143"/>
      <c r="H9" s="143"/>
      <c r="I9" s="144"/>
      <c r="J9" s="17"/>
      <c r="K9" s="17"/>
    </row>
    <row r="10" spans="1:23" s="3" customFormat="1" ht="20.25" customHeight="1" x14ac:dyDescent="0.3">
      <c r="A10" s="21" t="s">
        <v>54</v>
      </c>
      <c r="B10" s="12">
        <v>10000000</v>
      </c>
      <c r="C10" s="64">
        <v>1032526.6974199999</v>
      </c>
      <c r="D10" s="98">
        <v>1045696.9254600002</v>
      </c>
      <c r="E10" s="64">
        <v>900421.64658000006</v>
      </c>
      <c r="F10" s="65">
        <f>D10-C10</f>
        <v>13170.228040000307</v>
      </c>
      <c r="G10" s="65">
        <f>IF(C10=0,0,D10/C10*100)</f>
        <v>101.27553389882402</v>
      </c>
      <c r="H10" s="65">
        <f>D10-E10</f>
        <v>145275.27888000011</v>
      </c>
      <c r="I10" s="65">
        <f>IF(E10=0,0,D10/E10*100)</f>
        <v>116.13413887058222</v>
      </c>
      <c r="J10" s="54"/>
      <c r="K10" s="55"/>
      <c r="P10" s="42"/>
      <c r="Q10" s="42"/>
      <c r="R10" s="42"/>
      <c r="S10" s="42"/>
      <c r="T10" s="42"/>
      <c r="U10" s="42"/>
      <c r="V10" s="42"/>
      <c r="W10" s="42"/>
    </row>
    <row r="11" spans="1:23" s="3" customFormat="1" ht="21.75" customHeight="1" x14ac:dyDescent="0.3">
      <c r="A11" s="10" t="s">
        <v>143</v>
      </c>
      <c r="B11" s="6">
        <v>11010000</v>
      </c>
      <c r="C11" s="66">
        <v>696847.25799999991</v>
      </c>
      <c r="D11" s="99">
        <v>724201.77373000002</v>
      </c>
      <c r="E11" s="66">
        <v>577315.06046999991</v>
      </c>
      <c r="F11" s="67">
        <f>D11-C11</f>
        <v>27354.515730000101</v>
      </c>
      <c r="G11" s="67">
        <f>IF(C11=0,0,D11/C11*100)</f>
        <v>103.92546794379439</v>
      </c>
      <c r="H11" s="67">
        <f>D11-E11</f>
        <v>146886.71326000011</v>
      </c>
      <c r="I11" s="67">
        <f>IF(E11=0,0,D11/E11*100)</f>
        <v>125.44307663486514</v>
      </c>
      <c r="J11" s="54"/>
      <c r="K11" s="55"/>
      <c r="R11" s="42"/>
      <c r="S11" s="42"/>
      <c r="T11" s="42"/>
      <c r="U11" s="42"/>
      <c r="V11" s="42"/>
      <c r="W11" s="42"/>
    </row>
    <row r="12" spans="1:23" s="39" customFormat="1" ht="20.25" customHeight="1" x14ac:dyDescent="0.3">
      <c r="A12" s="32" t="s">
        <v>20</v>
      </c>
      <c r="B12" s="33">
        <v>11020000</v>
      </c>
      <c r="C12" s="68">
        <v>10203.879999999999</v>
      </c>
      <c r="D12" s="100">
        <v>11331.25849</v>
      </c>
      <c r="E12" s="68">
        <v>12291.73849</v>
      </c>
      <c r="F12" s="73">
        <f>D12-C12</f>
        <v>1127.378490000001</v>
      </c>
      <c r="G12" s="73">
        <f>IF(C12=0,0,D12/C12*100)</f>
        <v>111.04852752090382</v>
      </c>
      <c r="H12" s="73">
        <f>D12-E12</f>
        <v>-960.47999999999956</v>
      </c>
      <c r="I12" s="73">
        <f>IF(E12=0,0,D12/E12*100)</f>
        <v>92.1859710830864</v>
      </c>
      <c r="J12" s="56"/>
      <c r="K12" s="55"/>
      <c r="R12" s="42"/>
      <c r="S12" s="42"/>
      <c r="T12" s="42"/>
      <c r="U12" s="42"/>
      <c r="V12" s="42"/>
      <c r="W12" s="42"/>
    </row>
    <row r="13" spans="1:23" ht="35.25" customHeight="1" x14ac:dyDescent="0.3">
      <c r="A13" s="10" t="s">
        <v>2</v>
      </c>
      <c r="B13" s="6">
        <v>11020000</v>
      </c>
      <c r="C13" s="66">
        <v>8662</v>
      </c>
      <c r="D13" s="99">
        <v>9572.9254600000004</v>
      </c>
      <c r="E13" s="66">
        <v>9509.1345399999991</v>
      </c>
      <c r="F13" s="67">
        <f>D13-C13</f>
        <v>910.92546000000038</v>
      </c>
      <c r="G13" s="67">
        <f>IF(C13=0,0,D13/C13*100)</f>
        <v>110.51634102978527</v>
      </c>
      <c r="H13" s="67">
        <f>D13-E13</f>
        <v>63.790920000001279</v>
      </c>
      <c r="I13" s="67">
        <f>IF(E13=0,0,D13/E13*100)</f>
        <v>100.67083833688193</v>
      </c>
      <c r="J13" s="54"/>
      <c r="K13" s="55"/>
      <c r="R13" s="42"/>
      <c r="S13" s="42"/>
      <c r="T13" s="42"/>
      <c r="U13" s="42"/>
      <c r="V13" s="42"/>
      <c r="W13" s="42"/>
    </row>
    <row r="14" spans="1:23" s="3" customFormat="1" ht="33" customHeight="1" x14ac:dyDescent="0.3">
      <c r="A14" s="10" t="s">
        <v>27</v>
      </c>
      <c r="B14" s="6">
        <v>11020200</v>
      </c>
      <c r="C14" s="66">
        <v>1541.8799999999999</v>
      </c>
      <c r="D14" s="99">
        <v>1758.3330299999998</v>
      </c>
      <c r="E14" s="66">
        <v>2782.6039499999997</v>
      </c>
      <c r="F14" s="67">
        <f>D14-C14</f>
        <v>216.4530299999999</v>
      </c>
      <c r="G14" s="67">
        <f>IF(C14=0,0,D14/C14*100)</f>
        <v>114.03825394972371</v>
      </c>
      <c r="H14" s="67">
        <f>D14-E14</f>
        <v>-1024.2709199999999</v>
      </c>
      <c r="I14" s="67">
        <f>IF(E14=0,0,D14/E14*100)</f>
        <v>63.190201034538177</v>
      </c>
      <c r="J14" s="54"/>
      <c r="K14" s="55"/>
      <c r="R14" s="42"/>
      <c r="S14" s="42"/>
      <c r="T14" s="42"/>
      <c r="U14" s="42"/>
      <c r="V14" s="42"/>
      <c r="W14" s="42"/>
    </row>
    <row r="15" spans="1:23" s="3" customFormat="1" ht="33" customHeight="1" x14ac:dyDescent="0.3">
      <c r="A15" s="32" t="s">
        <v>18</v>
      </c>
      <c r="B15" s="33">
        <v>13000000</v>
      </c>
      <c r="C15" s="68">
        <v>8895.235999999999</v>
      </c>
      <c r="D15" s="100">
        <v>11760.051059999998</v>
      </c>
      <c r="E15" s="68">
        <v>12865.25239</v>
      </c>
      <c r="F15" s="73">
        <f>D15-C15</f>
        <v>2864.815059999999</v>
      </c>
      <c r="G15" s="73">
        <f>IF(C15=0,0,D15/C15*100)</f>
        <v>132.20617260744964</v>
      </c>
      <c r="H15" s="73">
        <f>D15-E15</f>
        <v>-1105.2013300000017</v>
      </c>
      <c r="I15" s="73">
        <f>IF(E15=0,0,D15/E15*100)</f>
        <v>91.409408097900496</v>
      </c>
      <c r="J15" s="54"/>
      <c r="K15" s="55"/>
      <c r="R15" s="42"/>
      <c r="S15" s="42"/>
      <c r="T15" s="42"/>
      <c r="U15" s="42"/>
      <c r="V15" s="42"/>
      <c r="W15" s="42"/>
    </row>
    <row r="16" spans="1:23" ht="54" customHeight="1" x14ac:dyDescent="0.3">
      <c r="A16" s="10" t="s">
        <v>0</v>
      </c>
      <c r="B16" s="6">
        <v>13010100</v>
      </c>
      <c r="C16" s="66">
        <v>4083.6910000000003</v>
      </c>
      <c r="D16" s="99">
        <v>4743.8008199999986</v>
      </c>
      <c r="E16" s="66">
        <v>6116.0670600000012</v>
      </c>
      <c r="F16" s="67">
        <f>D16-C16</f>
        <v>660.10981999999831</v>
      </c>
      <c r="G16" s="67">
        <f>IF(C16=0,0,D16/C16*100)</f>
        <v>116.16453889385848</v>
      </c>
      <c r="H16" s="67">
        <f>D16-E16</f>
        <v>-1372.2662400000027</v>
      </c>
      <c r="I16" s="67">
        <f>IF(E16=0,0,D16/E16*100)</f>
        <v>77.562930122613764</v>
      </c>
      <c r="J16" s="54"/>
      <c r="K16" s="55"/>
      <c r="R16" s="42"/>
      <c r="S16" s="42"/>
      <c r="T16" s="42"/>
      <c r="U16" s="42"/>
      <c r="V16" s="42"/>
      <c r="W16" s="42"/>
    </row>
    <row r="17" spans="1:23" ht="64.5" customHeight="1" x14ac:dyDescent="0.3">
      <c r="A17" s="10" t="s">
        <v>9</v>
      </c>
      <c r="B17" s="8">
        <v>13010200</v>
      </c>
      <c r="C17" s="66">
        <v>2735.1750000000002</v>
      </c>
      <c r="D17" s="99">
        <v>3745.9600299999997</v>
      </c>
      <c r="E17" s="66">
        <v>4101.5146900000009</v>
      </c>
      <c r="F17" s="67">
        <f>D17-C17</f>
        <v>1010.7850299999996</v>
      </c>
      <c r="G17" s="67">
        <f>IF(C17=0,0,D17/C17*100)</f>
        <v>136.95504053671152</v>
      </c>
      <c r="H17" s="67">
        <f>D17-E17</f>
        <v>-355.55466000000115</v>
      </c>
      <c r="I17" s="67">
        <f>IF(E17=0,0,D17/E17*100)</f>
        <v>91.331137716832089</v>
      </c>
      <c r="J17" s="54"/>
      <c r="K17" s="55"/>
      <c r="R17" s="42"/>
      <c r="S17" s="42"/>
      <c r="T17" s="42"/>
      <c r="U17" s="42"/>
      <c r="V17" s="42"/>
      <c r="W17" s="42"/>
    </row>
    <row r="18" spans="1:23" ht="21" customHeight="1" x14ac:dyDescent="0.3">
      <c r="A18" s="10" t="s">
        <v>1</v>
      </c>
      <c r="B18" s="6">
        <v>13020000</v>
      </c>
      <c r="C18" s="66">
        <v>1045.3</v>
      </c>
      <c r="D18" s="99">
        <v>1401.7300399999999</v>
      </c>
      <c r="E18" s="66">
        <v>1518.2546499999999</v>
      </c>
      <c r="F18" s="67">
        <f>D18-C18</f>
        <v>356.43003999999996</v>
      </c>
      <c r="G18" s="67">
        <f>IF(C18=0,0,D18/C18*100)</f>
        <v>134.09834879938774</v>
      </c>
      <c r="H18" s="67">
        <f>D18-E18</f>
        <v>-116.52460999999994</v>
      </c>
      <c r="I18" s="67">
        <f>IF(E18=0,0,D18/E18*100)</f>
        <v>92.325094476081475</v>
      </c>
      <c r="J18" s="54"/>
      <c r="K18" s="55"/>
      <c r="R18" s="42"/>
      <c r="S18" s="42"/>
      <c r="T18" s="42"/>
      <c r="U18" s="42"/>
      <c r="V18" s="42"/>
      <c r="W18" s="42"/>
    </row>
    <row r="19" spans="1:23" ht="45.75" customHeight="1" x14ac:dyDescent="0.3">
      <c r="A19" s="10" t="s">
        <v>128</v>
      </c>
      <c r="B19" s="6">
        <v>13030100</v>
      </c>
      <c r="C19" s="66">
        <v>139.03</v>
      </c>
      <c r="D19" s="99">
        <v>362.43355000000003</v>
      </c>
      <c r="E19" s="66">
        <v>166.66145999999998</v>
      </c>
      <c r="F19" s="67">
        <f>D19-C19</f>
        <v>223.40355000000002</v>
      </c>
      <c r="G19" s="67">
        <f>IF(C19=0,0,D19/C19*100)</f>
        <v>260.68729770553119</v>
      </c>
      <c r="H19" s="67">
        <f>D19-E19</f>
        <v>195.77209000000005</v>
      </c>
      <c r="I19" s="67">
        <f>IF(E19=0,0,D19/E19*100)</f>
        <v>217.46692366669538</v>
      </c>
      <c r="J19" s="54"/>
      <c r="K19" s="55"/>
      <c r="R19" s="42"/>
      <c r="S19" s="42"/>
      <c r="T19" s="42"/>
      <c r="U19" s="42"/>
      <c r="V19" s="42"/>
      <c r="W19" s="42"/>
    </row>
    <row r="20" spans="1:23" s="4" customFormat="1" ht="30" customHeight="1" x14ac:dyDescent="0.3">
      <c r="A20" s="10" t="s">
        <v>69</v>
      </c>
      <c r="B20" s="8">
        <v>13030700</v>
      </c>
      <c r="C20" s="66">
        <v>45.400000000000006</v>
      </c>
      <c r="D20" s="99">
        <v>79.942689999999999</v>
      </c>
      <c r="E20" s="66">
        <v>48.279260000000008</v>
      </c>
      <c r="F20" s="67">
        <f>D20-C20</f>
        <v>34.542689999999993</v>
      </c>
      <c r="G20" s="67">
        <f>IF(C20=0,0,D20/C20*100)</f>
        <v>176.08522026431717</v>
      </c>
      <c r="H20" s="67">
        <f>D20-E20</f>
        <v>31.663429999999991</v>
      </c>
      <c r="I20" s="67">
        <f>IF(E20=0,0,D20/E20*100)</f>
        <v>165.58391740055666</v>
      </c>
      <c r="J20" s="57"/>
      <c r="K20" s="55"/>
      <c r="R20" s="42"/>
      <c r="S20" s="42"/>
      <c r="T20" s="42"/>
      <c r="U20" s="42"/>
      <c r="V20" s="42"/>
      <c r="W20" s="42"/>
    </row>
    <row r="21" spans="1:23" s="4" customFormat="1" ht="38.25" customHeight="1" x14ac:dyDescent="0.3">
      <c r="A21" s="10" t="s">
        <v>70</v>
      </c>
      <c r="B21" s="8">
        <v>13030800</v>
      </c>
      <c r="C21" s="66">
        <v>130.70000000000002</v>
      </c>
      <c r="D21" s="99">
        <v>440.74286999999998</v>
      </c>
      <c r="E21" s="66">
        <v>133.99179000000001</v>
      </c>
      <c r="F21" s="67">
        <f>D21-C21</f>
        <v>310.04286999999999</v>
      </c>
      <c r="G21" s="67">
        <f>IF(C21=0,0,D21/C21*100)</f>
        <v>337.21719204284619</v>
      </c>
      <c r="H21" s="67">
        <f>D21-E21</f>
        <v>306.75108</v>
      </c>
      <c r="I21" s="67">
        <f>IF(E21=0,0,D21/E21*100)</f>
        <v>328.93274281954137</v>
      </c>
      <c r="J21" s="57"/>
      <c r="K21" s="55"/>
      <c r="R21" s="42"/>
      <c r="S21" s="42"/>
      <c r="T21" s="42"/>
      <c r="U21" s="42"/>
      <c r="V21" s="42"/>
      <c r="W21" s="42"/>
    </row>
    <row r="22" spans="1:23" s="4" customFormat="1" ht="39" hidden="1" customHeight="1" x14ac:dyDescent="0.3">
      <c r="A22" s="10" t="s">
        <v>71</v>
      </c>
      <c r="B22" s="8">
        <v>13030900</v>
      </c>
      <c r="C22" s="66">
        <v>0</v>
      </c>
      <c r="D22" s="99">
        <v>0</v>
      </c>
      <c r="E22" s="66">
        <v>0</v>
      </c>
      <c r="F22" s="67">
        <f>D22-C22</f>
        <v>0</v>
      </c>
      <c r="G22" s="67">
        <f>IF(C22=0,0,D22/C22*100)</f>
        <v>0</v>
      </c>
      <c r="H22" s="67">
        <f>D22-E22</f>
        <v>0</v>
      </c>
      <c r="I22" s="67">
        <f>IF(E22=0,0,D22/E22*100)</f>
        <v>0</v>
      </c>
      <c r="J22" s="57"/>
      <c r="K22" s="55"/>
      <c r="R22" s="42"/>
      <c r="S22" s="42"/>
      <c r="T22" s="42"/>
      <c r="U22" s="42"/>
      <c r="V22" s="42"/>
      <c r="W22" s="42"/>
    </row>
    <row r="23" spans="1:23" s="4" customFormat="1" ht="30.75" hidden="1" customHeight="1" x14ac:dyDescent="0.3">
      <c r="A23" s="95" t="s">
        <v>41</v>
      </c>
      <c r="B23" s="6">
        <v>13070200</v>
      </c>
      <c r="C23" s="66">
        <v>0</v>
      </c>
      <c r="D23" s="99">
        <v>0</v>
      </c>
      <c r="E23" s="66">
        <v>0</v>
      </c>
      <c r="F23" s="67">
        <f>D23-C23</f>
        <v>0</v>
      </c>
      <c r="G23" s="67">
        <f>IF(C23=0,0,D23/C23*100)</f>
        <v>0</v>
      </c>
      <c r="H23" s="67">
        <f>D23-E23</f>
        <v>0</v>
      </c>
      <c r="I23" s="67">
        <f>IF(E23=0,0,D23/E23*100)</f>
        <v>0</v>
      </c>
      <c r="J23" s="57"/>
      <c r="K23" s="55"/>
      <c r="R23" s="42"/>
      <c r="S23" s="42"/>
      <c r="T23" s="42"/>
      <c r="U23" s="42"/>
      <c r="V23" s="42"/>
      <c r="W23" s="42"/>
    </row>
    <row r="24" spans="1:23" ht="33.75" customHeight="1" x14ac:dyDescent="0.3">
      <c r="A24" s="10" t="s">
        <v>11</v>
      </c>
      <c r="B24" s="8">
        <v>13040100</v>
      </c>
      <c r="C24" s="66">
        <v>715.94</v>
      </c>
      <c r="D24" s="99">
        <v>985.35658999999987</v>
      </c>
      <c r="E24" s="66">
        <v>777.19096000000002</v>
      </c>
      <c r="F24" s="67">
        <f>D24-C24</f>
        <v>269.41658999999981</v>
      </c>
      <c r="G24" s="67">
        <f>IF(C24=0,0,D24/C24*100)</f>
        <v>137.63116881302898</v>
      </c>
      <c r="H24" s="67">
        <f>D24-E24</f>
        <v>208.16562999999985</v>
      </c>
      <c r="I24" s="67">
        <f>IF(E24=0,0,D24/E24*100)</f>
        <v>126.78436069302708</v>
      </c>
      <c r="J24" s="54"/>
      <c r="K24" s="55"/>
      <c r="R24" s="42"/>
      <c r="S24" s="42"/>
      <c r="T24" s="42"/>
      <c r="U24" s="42"/>
      <c r="V24" s="42"/>
      <c r="W24" s="42"/>
    </row>
    <row r="25" spans="1:23" ht="33" customHeight="1" x14ac:dyDescent="0.3">
      <c r="A25" s="10" t="s">
        <v>37</v>
      </c>
      <c r="B25" s="8">
        <v>13040200</v>
      </c>
      <c r="C25" s="66">
        <v>0</v>
      </c>
      <c r="D25" s="99">
        <v>8.4470000000000003E-2</v>
      </c>
      <c r="E25" s="66">
        <v>3.2925200000000001</v>
      </c>
      <c r="F25" s="67">
        <f>D25-C25</f>
        <v>8.4470000000000003E-2</v>
      </c>
      <c r="G25" s="67">
        <f>IF(C25=0,0,D25/C25*100)</f>
        <v>0</v>
      </c>
      <c r="H25" s="67">
        <f>D25-E25</f>
        <v>-3.2080500000000001</v>
      </c>
      <c r="I25" s="67">
        <f>IF(E25=0,0,D25/E25*100)</f>
        <v>2.5655121305261623</v>
      </c>
      <c r="J25" s="54"/>
      <c r="K25" s="55"/>
      <c r="R25" s="42"/>
      <c r="S25" s="42"/>
      <c r="T25" s="42"/>
      <c r="U25" s="42"/>
      <c r="V25" s="42"/>
      <c r="W25" s="42"/>
    </row>
    <row r="26" spans="1:23" s="16" customFormat="1" ht="21" customHeight="1" x14ac:dyDescent="0.3">
      <c r="A26" s="32" t="s">
        <v>21</v>
      </c>
      <c r="B26" s="33">
        <v>14000000</v>
      </c>
      <c r="C26" s="68">
        <v>60812.349000000002</v>
      </c>
      <c r="D26" s="100">
        <v>48187.971679999995</v>
      </c>
      <c r="E26" s="68">
        <v>56486.141759999999</v>
      </c>
      <c r="F26" s="73">
        <f>D26-C26</f>
        <v>-12624.377320000007</v>
      </c>
      <c r="G26" s="73">
        <f>IF(C26=0,0,D26/C26*100)</f>
        <v>79.24043795775755</v>
      </c>
      <c r="H26" s="73">
        <f>D26-E26</f>
        <v>-8298.1700800000035</v>
      </c>
      <c r="I26" s="73">
        <f>IF(E26=0,0,D26/E26*100)</f>
        <v>85.309370012812153</v>
      </c>
      <c r="J26" s="57"/>
      <c r="K26" s="55"/>
      <c r="R26" s="42"/>
      <c r="S26" s="42"/>
      <c r="T26" s="42"/>
      <c r="U26" s="42"/>
      <c r="V26" s="42"/>
      <c r="W26" s="42"/>
    </row>
    <row r="27" spans="1:23" s="4" customFormat="1" ht="32.25" customHeight="1" x14ac:dyDescent="0.3">
      <c r="A27" s="10" t="s">
        <v>133</v>
      </c>
      <c r="B27" s="8" t="s">
        <v>22</v>
      </c>
      <c r="C27" s="66">
        <v>7140.6170000000002</v>
      </c>
      <c r="D27" s="99">
        <v>5035.6263799999988</v>
      </c>
      <c r="E27" s="66">
        <v>6966.08475</v>
      </c>
      <c r="F27" s="67">
        <f>D27-C27</f>
        <v>-2104.9906200000014</v>
      </c>
      <c r="G27" s="67">
        <f>IF(C27=0,0,D27/C27*100)</f>
        <v>70.520886080292485</v>
      </c>
      <c r="H27" s="67">
        <f>D27-E27</f>
        <v>-1930.4583700000012</v>
      </c>
      <c r="I27" s="67">
        <f>IF(E27=0,0,D27/E27*100)</f>
        <v>72.287756476118076</v>
      </c>
      <c r="J27" s="57"/>
      <c r="K27" s="55"/>
      <c r="R27" s="42"/>
      <c r="S27" s="42"/>
      <c r="T27" s="42"/>
      <c r="U27" s="42"/>
      <c r="V27" s="42"/>
      <c r="W27" s="42"/>
    </row>
    <row r="28" spans="1:23" s="4" customFormat="1" ht="32.25" customHeight="1" x14ac:dyDescent="0.3">
      <c r="A28" s="10" t="s">
        <v>4</v>
      </c>
      <c r="B28" s="8" t="s">
        <v>5</v>
      </c>
      <c r="C28" s="66">
        <v>23942.803</v>
      </c>
      <c r="D28" s="99">
        <v>16966.74627</v>
      </c>
      <c r="E28" s="66">
        <v>23469.804159999996</v>
      </c>
      <c r="F28" s="67">
        <f>D28-C28</f>
        <v>-6976.0567300000002</v>
      </c>
      <c r="G28" s="67">
        <f>IF(C28=0,0,D28/C28*100)</f>
        <v>70.863658987629805</v>
      </c>
      <c r="H28" s="67">
        <f>D28-E28</f>
        <v>-6503.0578899999964</v>
      </c>
      <c r="I28" s="67">
        <f>IF(E28=0,0,D28/E28*100)</f>
        <v>72.291810167367004</v>
      </c>
      <c r="J28" s="57"/>
      <c r="K28" s="55"/>
      <c r="R28" s="42"/>
      <c r="S28" s="42"/>
      <c r="T28" s="42"/>
      <c r="U28" s="42"/>
      <c r="V28" s="42"/>
      <c r="W28" s="42"/>
    </row>
    <row r="29" spans="1:23" s="4" customFormat="1" ht="53.25" customHeight="1" x14ac:dyDescent="0.3">
      <c r="A29" s="90" t="s">
        <v>142</v>
      </c>
      <c r="B29" s="91" t="s">
        <v>141</v>
      </c>
      <c r="C29" s="70">
        <v>31083.42</v>
      </c>
      <c r="D29" s="98">
        <v>22002.372649999998</v>
      </c>
      <c r="E29" s="70">
        <v>30435.888909999994</v>
      </c>
      <c r="F29" s="65">
        <f>D29-C29</f>
        <v>-9081.0473500000007</v>
      </c>
      <c r="G29" s="65">
        <f>IF(C29=0,0,D29/C29*100)</f>
        <v>70.784915720342227</v>
      </c>
      <c r="H29" s="65">
        <f>D29-E29</f>
        <v>-8433.5162599999967</v>
      </c>
      <c r="I29" s="65">
        <f>IF(E29=0,0,D29/E29*100)</f>
        <v>72.290882369369257</v>
      </c>
      <c r="J29" s="57"/>
      <c r="K29" s="55"/>
      <c r="R29" s="42"/>
      <c r="S29" s="42"/>
      <c r="T29" s="42"/>
      <c r="U29" s="42"/>
      <c r="V29" s="42"/>
      <c r="W29" s="42"/>
    </row>
    <row r="30" spans="1:23" s="4" customFormat="1" ht="32.25" customHeight="1" x14ac:dyDescent="0.3">
      <c r="A30" s="10" t="s">
        <v>19</v>
      </c>
      <c r="B30" s="6">
        <v>14040000</v>
      </c>
      <c r="C30" s="66">
        <v>29728.929000000004</v>
      </c>
      <c r="D30" s="99">
        <v>26185.599029999998</v>
      </c>
      <c r="E30" s="66">
        <v>26050.252850000001</v>
      </c>
      <c r="F30" s="67">
        <f>D30-C30</f>
        <v>-3543.3299700000061</v>
      </c>
      <c r="G30" s="67">
        <f>IF(C30=0,0,D30/C30*100)</f>
        <v>88.081205448067081</v>
      </c>
      <c r="H30" s="67">
        <f>D30-E30</f>
        <v>135.34617999999682</v>
      </c>
      <c r="I30" s="67">
        <f>IF(E30=0,0,D30/E30*100)</f>
        <v>100.51955802801353</v>
      </c>
      <c r="J30" s="57"/>
      <c r="K30" s="55"/>
      <c r="R30" s="42"/>
      <c r="S30" s="42"/>
      <c r="T30" s="42"/>
      <c r="U30" s="42"/>
      <c r="V30" s="42"/>
      <c r="W30" s="42"/>
    </row>
    <row r="31" spans="1:23" s="4" customFormat="1" ht="19.5" customHeight="1" x14ac:dyDescent="0.3">
      <c r="A31" s="10" t="s">
        <v>35</v>
      </c>
      <c r="B31" s="6">
        <v>16010000</v>
      </c>
      <c r="C31" s="66">
        <v>0</v>
      </c>
      <c r="D31" s="97">
        <v>3.15E-2</v>
      </c>
      <c r="E31" s="66">
        <v>0</v>
      </c>
      <c r="F31" s="67">
        <f>D31-C31</f>
        <v>3.15E-2</v>
      </c>
      <c r="G31" s="67">
        <f>IF(C31=0,0,D31/C31*100)</f>
        <v>0</v>
      </c>
      <c r="H31" s="67">
        <f>D31-E31</f>
        <v>3.15E-2</v>
      </c>
      <c r="I31" s="67">
        <f>IF(E31=0,0,D31/E31*100)</f>
        <v>0</v>
      </c>
      <c r="J31" s="57"/>
      <c r="K31" s="55"/>
      <c r="R31" s="42"/>
      <c r="S31" s="42"/>
      <c r="T31" s="42"/>
      <c r="U31" s="42"/>
      <c r="V31" s="42"/>
      <c r="W31" s="42"/>
    </row>
    <row r="32" spans="1:23" s="4" customFormat="1" ht="69" customHeight="1" x14ac:dyDescent="0.3">
      <c r="A32" s="32" t="s">
        <v>139</v>
      </c>
      <c r="B32" s="33">
        <v>18000000</v>
      </c>
      <c r="C32" s="68">
        <v>255767.97442000004</v>
      </c>
      <c r="D32" s="100">
        <v>250215.87400000001</v>
      </c>
      <c r="E32" s="68">
        <v>241462.82787000004</v>
      </c>
      <c r="F32" s="73">
        <f>D32-C32</f>
        <v>-5552.1004200000316</v>
      </c>
      <c r="G32" s="73">
        <f>IF(C32=0,0,D32/C32*100)</f>
        <v>97.82924330827953</v>
      </c>
      <c r="H32" s="73">
        <f>D32-E32</f>
        <v>8753.0461299999733</v>
      </c>
      <c r="I32" s="73">
        <f>IF(E32=0,0,D32/E32*100)</f>
        <v>103.62500771121279</v>
      </c>
      <c r="J32" s="57"/>
      <c r="K32" s="55"/>
      <c r="R32" s="42"/>
      <c r="S32" s="42"/>
      <c r="T32" s="42"/>
      <c r="U32" s="42"/>
      <c r="V32" s="42"/>
      <c r="W32" s="42"/>
    </row>
    <row r="33" spans="1:23" s="4" customFormat="1" ht="20.25" customHeight="1" x14ac:dyDescent="0.3">
      <c r="A33" s="10" t="s">
        <v>12</v>
      </c>
      <c r="B33" s="6">
        <v>18010000</v>
      </c>
      <c r="C33" s="66">
        <v>95393.906000000017</v>
      </c>
      <c r="D33" s="99">
        <v>86304.988920000018</v>
      </c>
      <c r="E33" s="66">
        <v>97931.02463</v>
      </c>
      <c r="F33" s="67">
        <f>D33-C33</f>
        <v>-9088.9170799999993</v>
      </c>
      <c r="G33" s="67">
        <f>IF(C33=0,0,D33/C33*100)</f>
        <v>90.472224630365801</v>
      </c>
      <c r="H33" s="67">
        <f>D33-E33</f>
        <v>-11626.035709999982</v>
      </c>
      <c r="I33" s="67">
        <f>IF(E33=0,0,D33/E33*100)</f>
        <v>88.128342622856124</v>
      </c>
      <c r="J33" s="57"/>
      <c r="K33" s="55"/>
      <c r="R33" s="42"/>
      <c r="S33" s="42"/>
      <c r="T33" s="42"/>
      <c r="U33" s="42"/>
      <c r="V33" s="42"/>
      <c r="W33" s="42"/>
    </row>
    <row r="34" spans="1:23" s="25" customFormat="1" ht="33" customHeight="1" x14ac:dyDescent="0.35">
      <c r="A34" s="34" t="s">
        <v>14</v>
      </c>
      <c r="B34" s="35" t="s">
        <v>13</v>
      </c>
      <c r="C34" s="74">
        <v>9390.0220000000008</v>
      </c>
      <c r="D34" s="92">
        <v>12280.40554</v>
      </c>
      <c r="E34" s="74">
        <v>10627.273020000001</v>
      </c>
      <c r="F34" s="72">
        <f>D34-C34</f>
        <v>2890.3835399999989</v>
      </c>
      <c r="G34" s="72">
        <f>IF(C34=0,0,D34/C34*100)</f>
        <v>130.7814352298642</v>
      </c>
      <c r="H34" s="72">
        <f>D34-E34</f>
        <v>1653.1325199999992</v>
      </c>
      <c r="I34" s="72">
        <f>IF(E34=0,0,D34/E34*100)</f>
        <v>115.55556648341381</v>
      </c>
      <c r="J34" s="57"/>
      <c r="K34" s="55"/>
      <c r="R34" s="42"/>
      <c r="S34" s="42"/>
      <c r="T34" s="42"/>
      <c r="U34" s="42"/>
      <c r="V34" s="42"/>
      <c r="W34" s="42"/>
    </row>
    <row r="35" spans="1:23" s="25" customFormat="1" ht="35.25" customHeight="1" x14ac:dyDescent="0.35">
      <c r="A35" s="34" t="s">
        <v>28</v>
      </c>
      <c r="B35" s="35" t="s">
        <v>15</v>
      </c>
      <c r="C35" s="74">
        <v>85890.534000000014</v>
      </c>
      <c r="D35" s="92">
        <v>73728.283380000008</v>
      </c>
      <c r="E35" s="74">
        <v>86950.974950000003</v>
      </c>
      <c r="F35" s="72">
        <f>D35-C35</f>
        <v>-12162.250620000006</v>
      </c>
      <c r="G35" s="72">
        <f>IF(C35=0,0,D35/C35*100)</f>
        <v>85.839824188309265</v>
      </c>
      <c r="H35" s="72">
        <f>D35-E35</f>
        <v>-13222.691569999995</v>
      </c>
      <c r="I35" s="72">
        <f>IF(E35=0,0,D35/E35*100)</f>
        <v>84.79293466507589</v>
      </c>
      <c r="J35" s="57"/>
      <c r="K35" s="55"/>
      <c r="R35" s="42"/>
      <c r="S35" s="42"/>
      <c r="T35" s="42"/>
      <c r="U35" s="42"/>
      <c r="V35" s="42"/>
      <c r="W35" s="42"/>
    </row>
    <row r="36" spans="1:23" s="25" customFormat="1" ht="38.5" customHeight="1" x14ac:dyDescent="0.35">
      <c r="A36" s="34" t="s">
        <v>24</v>
      </c>
      <c r="B36" s="35" t="s">
        <v>16</v>
      </c>
      <c r="C36" s="74">
        <v>113.35</v>
      </c>
      <c r="D36" s="92">
        <v>296.29999999999995</v>
      </c>
      <c r="E36" s="74">
        <v>352.77665999999999</v>
      </c>
      <c r="F36" s="72">
        <f>D36-C36</f>
        <v>182.94999999999996</v>
      </c>
      <c r="G36" s="72">
        <f>IF(C36=0,0,D36/C36*100)</f>
        <v>261.40273489192765</v>
      </c>
      <c r="H36" s="72">
        <f>D36-E36</f>
        <v>-56.476660000000038</v>
      </c>
      <c r="I36" s="72">
        <f>IF(E36=0,0,D36/E36*100)</f>
        <v>83.990817306337661</v>
      </c>
      <c r="J36" s="57"/>
      <c r="K36" s="55"/>
      <c r="R36" s="42"/>
      <c r="S36" s="42"/>
      <c r="T36" s="42"/>
      <c r="U36" s="42"/>
      <c r="V36" s="42"/>
      <c r="W36" s="42"/>
    </row>
    <row r="37" spans="1:23" s="4" customFormat="1" ht="20.25" customHeight="1" x14ac:dyDescent="0.3">
      <c r="A37" s="10" t="s">
        <v>43</v>
      </c>
      <c r="B37" s="6">
        <v>18020000</v>
      </c>
      <c r="C37" s="66">
        <v>526.95000000000005</v>
      </c>
      <c r="D37" s="99">
        <v>545.84451000000001</v>
      </c>
      <c r="E37" s="66">
        <v>377.1336</v>
      </c>
      <c r="F37" s="67">
        <f>D37-C37</f>
        <v>18.894509999999968</v>
      </c>
      <c r="G37" s="67">
        <f>IF(C37=0,0,D37/C37*100)</f>
        <v>103.58563620836891</v>
      </c>
      <c r="H37" s="67">
        <f>D37-E37</f>
        <v>168.71091000000001</v>
      </c>
      <c r="I37" s="67">
        <f>IF(E37=0,0,D37/E37*100)</f>
        <v>144.7350514512629</v>
      </c>
      <c r="J37" s="57"/>
      <c r="K37" s="55"/>
      <c r="R37" s="42"/>
      <c r="S37" s="42"/>
      <c r="T37" s="42"/>
      <c r="U37" s="42"/>
      <c r="V37" s="42"/>
      <c r="W37" s="42"/>
    </row>
    <row r="38" spans="1:23" s="4" customFormat="1" ht="17.25" customHeight="1" x14ac:dyDescent="0.3">
      <c r="A38" s="10" t="s">
        <v>44</v>
      </c>
      <c r="B38" s="6">
        <v>18030000</v>
      </c>
      <c r="C38" s="66">
        <v>203.02499999999998</v>
      </c>
      <c r="D38" s="99">
        <v>241.55056000000002</v>
      </c>
      <c r="E38" s="66">
        <v>209.74272000000002</v>
      </c>
      <c r="F38" s="67">
        <f>D38-C38</f>
        <v>38.525560000000041</v>
      </c>
      <c r="G38" s="67">
        <f>IF(C38=0,0,D38/C38*100)</f>
        <v>118.97577145671718</v>
      </c>
      <c r="H38" s="67">
        <f>D38-E38</f>
        <v>31.807839999999999</v>
      </c>
      <c r="I38" s="67">
        <f>IF(E38=0,0,D38/E38*100)</f>
        <v>115.16516997586376</v>
      </c>
      <c r="J38" s="57"/>
      <c r="K38" s="55"/>
      <c r="R38" s="42"/>
      <c r="S38" s="42"/>
      <c r="T38" s="42"/>
      <c r="U38" s="42"/>
      <c r="V38" s="42"/>
      <c r="W38" s="42"/>
    </row>
    <row r="39" spans="1:23" s="4" customFormat="1" ht="35.25" customHeight="1" x14ac:dyDescent="0.3">
      <c r="A39" s="10" t="s">
        <v>17</v>
      </c>
      <c r="B39" s="6">
        <v>18040000</v>
      </c>
      <c r="C39" s="66">
        <v>0</v>
      </c>
      <c r="D39" s="99">
        <v>0</v>
      </c>
      <c r="E39" s="66">
        <v>0</v>
      </c>
      <c r="F39" s="67">
        <f>D39-C39</f>
        <v>0</v>
      </c>
      <c r="G39" s="67">
        <f>IF(C39=0,0,D39/C39*100)</f>
        <v>0</v>
      </c>
      <c r="H39" s="67">
        <f>D39-E39</f>
        <v>0</v>
      </c>
      <c r="I39" s="67">
        <f>IF(E39=0,0,D39/E39*100)</f>
        <v>0</v>
      </c>
      <c r="J39" s="57"/>
      <c r="K39" s="55"/>
      <c r="R39" s="42"/>
      <c r="S39" s="42"/>
      <c r="T39" s="42"/>
      <c r="U39" s="42"/>
      <c r="V39" s="42"/>
      <c r="W39" s="42"/>
    </row>
    <row r="40" spans="1:23" s="4" customFormat="1" ht="21" customHeight="1" x14ac:dyDescent="0.3">
      <c r="A40" s="10" t="s">
        <v>33</v>
      </c>
      <c r="B40" s="6">
        <v>18050000</v>
      </c>
      <c r="C40" s="66">
        <v>159644.09342000002</v>
      </c>
      <c r="D40" s="99">
        <v>163123.49001000001</v>
      </c>
      <c r="E40" s="66">
        <v>142944.92692000003</v>
      </c>
      <c r="F40" s="67">
        <f>D40-C40</f>
        <v>3479.3965899999894</v>
      </c>
      <c r="G40" s="67">
        <f>IF(C40=0,0,D40/C40*100)</f>
        <v>102.17947091900621</v>
      </c>
      <c r="H40" s="67">
        <f>D40-E40</f>
        <v>20178.563089999981</v>
      </c>
      <c r="I40" s="67">
        <f>IF(E40=0,0,D40/E40*100)</f>
        <v>114.11631984763827</v>
      </c>
      <c r="J40" s="57"/>
      <c r="K40" s="55"/>
      <c r="R40" s="42"/>
      <c r="S40" s="42"/>
      <c r="T40" s="42"/>
      <c r="U40" s="42"/>
      <c r="V40" s="42"/>
      <c r="W40" s="42"/>
    </row>
    <row r="41" spans="1:23" s="4" customFormat="1" ht="27" hidden="1" customHeight="1" x14ac:dyDescent="0.3">
      <c r="A41" s="40" t="s">
        <v>26</v>
      </c>
      <c r="B41" s="6">
        <v>19090100</v>
      </c>
      <c r="C41" s="66">
        <v>0</v>
      </c>
      <c r="D41" s="99">
        <v>0</v>
      </c>
      <c r="E41" s="66">
        <v>0</v>
      </c>
      <c r="F41" s="67">
        <f>D41-C41</f>
        <v>0</v>
      </c>
      <c r="G41" s="67">
        <f>IF(C41=0,0,D41/C41*100)</f>
        <v>0</v>
      </c>
      <c r="H41" s="67">
        <f>D41-E41</f>
        <v>0</v>
      </c>
      <c r="I41" s="67">
        <f>IF(E41=0,0,D41/E41*100)</f>
        <v>0</v>
      </c>
      <c r="J41" s="57"/>
      <c r="K41" s="55"/>
      <c r="R41" s="42"/>
      <c r="S41" s="42"/>
      <c r="T41" s="42"/>
      <c r="U41" s="42"/>
      <c r="V41" s="42"/>
      <c r="W41" s="42"/>
    </row>
    <row r="42" spans="1:23" s="4" customFormat="1" ht="20.25" customHeight="1" x14ac:dyDescent="0.3">
      <c r="A42" s="10" t="s">
        <v>130</v>
      </c>
      <c r="B42" s="6">
        <v>19090500</v>
      </c>
      <c r="C42" s="66">
        <v>0</v>
      </c>
      <c r="D42" s="97">
        <v>-3.5000000000000003E-2</v>
      </c>
      <c r="E42" s="66">
        <v>0.62560000000000004</v>
      </c>
      <c r="F42" s="67">
        <f>D42-C42</f>
        <v>-3.5000000000000003E-2</v>
      </c>
      <c r="G42" s="67">
        <f>IF(C42=0,0,D42/C42*100)</f>
        <v>0</v>
      </c>
      <c r="H42" s="67">
        <f>D42-E42</f>
        <v>-0.66060000000000008</v>
      </c>
      <c r="I42" s="67">
        <f>IF(E42=0,0,D42/E42*100)</f>
        <v>-5.5946291560102299</v>
      </c>
      <c r="J42" s="57"/>
      <c r="K42" s="55"/>
      <c r="R42" s="42"/>
      <c r="S42" s="42"/>
      <c r="T42" s="42"/>
      <c r="U42" s="42"/>
      <c r="V42" s="42"/>
      <c r="W42" s="42"/>
    </row>
    <row r="43" spans="1:23" s="16" customFormat="1" ht="20.25" customHeight="1" x14ac:dyDescent="0.3">
      <c r="A43" s="21" t="s">
        <v>55</v>
      </c>
      <c r="B43" s="12">
        <v>20000000</v>
      </c>
      <c r="C43" s="64">
        <v>32763.259999999995</v>
      </c>
      <c r="D43" s="98">
        <v>39413.431449999989</v>
      </c>
      <c r="E43" s="64">
        <v>33861.560750000004</v>
      </c>
      <c r="F43" s="69">
        <f>D43-C43</f>
        <v>6650.1714499999944</v>
      </c>
      <c r="G43" s="69">
        <f>IF(C43=0,0,D43/C43*100)</f>
        <v>120.2976487992953</v>
      </c>
      <c r="H43" s="69">
        <f>D43-E43</f>
        <v>5551.8706999999849</v>
      </c>
      <c r="I43" s="69">
        <f>IF(E43=0,0,D43/E43*100)</f>
        <v>116.3957909116755</v>
      </c>
      <c r="J43" s="57"/>
      <c r="K43" s="55"/>
      <c r="R43" s="42"/>
      <c r="S43" s="42"/>
      <c r="T43" s="42"/>
      <c r="U43" s="42"/>
      <c r="V43" s="42"/>
      <c r="W43" s="42"/>
    </row>
    <row r="44" spans="1:23" ht="53.25" customHeight="1" x14ac:dyDescent="0.3">
      <c r="A44" s="7" t="s">
        <v>42</v>
      </c>
      <c r="B44" s="6">
        <v>21010300</v>
      </c>
      <c r="C44" s="66">
        <v>668.89400000000001</v>
      </c>
      <c r="D44" s="99">
        <v>941.09538999999995</v>
      </c>
      <c r="E44" s="66">
        <v>1136.6996900000001</v>
      </c>
      <c r="F44" s="67">
        <f>D44-C44</f>
        <v>272.20138999999995</v>
      </c>
      <c r="G44" s="67">
        <f>IF(C44=0,0,D44/C44*100)</f>
        <v>140.69424901404406</v>
      </c>
      <c r="H44" s="67">
        <f>D44-E44</f>
        <v>-195.60430000000019</v>
      </c>
      <c r="I44" s="67">
        <f>IF(E44=0,0,D44/E44*100)</f>
        <v>82.791910500125127</v>
      </c>
      <c r="J44" s="57"/>
      <c r="K44" s="55"/>
      <c r="R44" s="42"/>
      <c r="S44" s="42"/>
      <c r="T44" s="42"/>
      <c r="U44" s="42"/>
      <c r="V44" s="42"/>
      <c r="W44" s="42"/>
    </row>
    <row r="45" spans="1:23" ht="33" customHeight="1" x14ac:dyDescent="0.3">
      <c r="A45" s="7" t="s">
        <v>30</v>
      </c>
      <c r="B45" s="6">
        <v>21050000</v>
      </c>
      <c r="C45" s="66">
        <v>2891.9</v>
      </c>
      <c r="D45" s="99">
        <v>2019.38606</v>
      </c>
      <c r="E45" s="66">
        <v>3198.3733299999999</v>
      </c>
      <c r="F45" s="67">
        <f>D45-C45</f>
        <v>-872.51394000000005</v>
      </c>
      <c r="G45" s="67">
        <f>IF(C45=0,0,D45/C45*100)</f>
        <v>69.82904180642484</v>
      </c>
      <c r="H45" s="67">
        <f>D45-E45</f>
        <v>-1178.9872699999999</v>
      </c>
      <c r="I45" s="67">
        <f>IF(E45=0,0,D45/E45*100)</f>
        <v>63.137909544787263</v>
      </c>
      <c r="J45" s="57"/>
      <c r="K45" s="55"/>
      <c r="R45" s="42"/>
      <c r="S45" s="42"/>
      <c r="T45" s="42"/>
      <c r="U45" s="42"/>
      <c r="V45" s="42"/>
      <c r="W45" s="42"/>
    </row>
    <row r="46" spans="1:23" ht="18" customHeight="1" x14ac:dyDescent="0.3">
      <c r="A46" s="10" t="s">
        <v>56</v>
      </c>
      <c r="B46" s="6">
        <v>21080500</v>
      </c>
      <c r="C46" s="66">
        <v>3.9</v>
      </c>
      <c r="D46" s="99">
        <v>13.08619</v>
      </c>
      <c r="E46" s="66">
        <v>391.98978999999997</v>
      </c>
      <c r="F46" s="67">
        <f>D46-C46</f>
        <v>9.1861899999999999</v>
      </c>
      <c r="G46" s="67">
        <f>IF(C46=0,0,D46/C46*100)</f>
        <v>335.54333333333335</v>
      </c>
      <c r="H46" s="67">
        <f>D46-E46</f>
        <v>-378.90359999999998</v>
      </c>
      <c r="I46" s="67">
        <f>IF(E46=0,0,D46/E46*100)</f>
        <v>3.3384007272230232</v>
      </c>
      <c r="J46" s="57"/>
      <c r="K46" s="55"/>
      <c r="R46" s="42"/>
      <c r="S46" s="42"/>
      <c r="T46" s="42"/>
      <c r="U46" s="42"/>
      <c r="V46" s="42"/>
      <c r="W46" s="42"/>
    </row>
    <row r="47" spans="1:23" ht="78" customHeight="1" x14ac:dyDescent="0.3">
      <c r="A47" s="10" t="s">
        <v>60</v>
      </c>
      <c r="B47" s="6">
        <v>21080900</v>
      </c>
      <c r="C47" s="66">
        <v>0</v>
      </c>
      <c r="D47" s="99">
        <v>12.01</v>
      </c>
      <c r="E47" s="66">
        <v>0.97199999999999998</v>
      </c>
      <c r="F47" s="67">
        <f>D47-C47</f>
        <v>12.01</v>
      </c>
      <c r="G47" s="67">
        <f>IF(C47=0,0,D47/C47*100)</f>
        <v>0</v>
      </c>
      <c r="H47" s="67">
        <f>D47-E47</f>
        <v>11.038</v>
      </c>
      <c r="I47" s="67">
        <f>IF(E47=0,0,D47/E47*100)</f>
        <v>1235.5967078189301</v>
      </c>
      <c r="J47" s="57"/>
      <c r="K47" s="55"/>
      <c r="R47" s="42"/>
      <c r="S47" s="42"/>
      <c r="T47" s="42"/>
      <c r="U47" s="42"/>
      <c r="V47" s="42"/>
      <c r="W47" s="42"/>
    </row>
    <row r="48" spans="1:23" ht="19.5" customHeight="1" x14ac:dyDescent="0.3">
      <c r="A48" s="10" t="s">
        <v>31</v>
      </c>
      <c r="B48" s="6">
        <v>21081100</v>
      </c>
      <c r="C48" s="66">
        <v>1680.384</v>
      </c>
      <c r="D48" s="99">
        <v>2256.0071499999999</v>
      </c>
      <c r="E48" s="66">
        <v>1240.9485</v>
      </c>
      <c r="F48" s="67">
        <f>D48-C48</f>
        <v>575.6231499999999</v>
      </c>
      <c r="G48" s="67">
        <f>IF(C48=0,0,D48/C48*100)</f>
        <v>134.25545292028488</v>
      </c>
      <c r="H48" s="67">
        <f>D48-E48</f>
        <v>1015.0586499999999</v>
      </c>
      <c r="I48" s="67">
        <f>IF(E48=0,0,D48/E48*100)</f>
        <v>181.79700043958312</v>
      </c>
      <c r="J48" s="57"/>
      <c r="K48" s="55"/>
      <c r="R48" s="42"/>
      <c r="S48" s="42"/>
      <c r="T48" s="42"/>
      <c r="U48" s="42"/>
      <c r="V48" s="42"/>
      <c r="W48" s="42"/>
    </row>
    <row r="49" spans="1:23" ht="51" customHeight="1" x14ac:dyDescent="0.3">
      <c r="A49" s="10" t="s">
        <v>36</v>
      </c>
      <c r="B49" s="6">
        <v>21081500</v>
      </c>
      <c r="C49" s="66">
        <v>487.90000000000003</v>
      </c>
      <c r="D49" s="99">
        <v>428.85361</v>
      </c>
      <c r="E49" s="66">
        <v>1044.4458199999999</v>
      </c>
      <c r="F49" s="67">
        <f>D49-C49</f>
        <v>-59.046390000000031</v>
      </c>
      <c r="G49" s="67">
        <f>IF(C49=0,0,D49/C49*100)</f>
        <v>87.897849969255986</v>
      </c>
      <c r="H49" s="67">
        <f>D49-E49</f>
        <v>-615.59220999999991</v>
      </c>
      <c r="I49" s="67">
        <f>IF(E49=0,0,D49/E49*100)</f>
        <v>41.060397943858881</v>
      </c>
      <c r="J49" s="57"/>
      <c r="K49" s="55"/>
      <c r="R49" s="42"/>
      <c r="S49" s="42"/>
      <c r="T49" s="42"/>
      <c r="U49" s="42"/>
      <c r="V49" s="42"/>
      <c r="W49" s="42"/>
    </row>
    <row r="50" spans="1:23" ht="20.25" customHeight="1" x14ac:dyDescent="0.3">
      <c r="A50" s="10" t="s">
        <v>6</v>
      </c>
      <c r="B50" s="6">
        <v>21081700</v>
      </c>
      <c r="C50" s="66">
        <v>48</v>
      </c>
      <c r="D50" s="99">
        <v>48.323639999999997</v>
      </c>
      <c r="E50" s="66">
        <v>49.54515</v>
      </c>
      <c r="F50" s="67">
        <f>D50-C50</f>
        <v>0.32363999999999749</v>
      </c>
      <c r="G50" s="67">
        <f>IF(C50=0,0,D50/C50*100)</f>
        <v>100.67424999999999</v>
      </c>
      <c r="H50" s="67">
        <f>D50-E50</f>
        <v>-1.2215100000000021</v>
      </c>
      <c r="I50" s="67">
        <f>IF(E50=0,0,D50/E50*100)</f>
        <v>97.534551817887319</v>
      </c>
      <c r="J50" s="57"/>
      <c r="K50" s="55"/>
      <c r="R50" s="42"/>
      <c r="S50" s="42"/>
      <c r="T50" s="42"/>
      <c r="U50" s="42"/>
      <c r="V50" s="42"/>
      <c r="W50" s="42"/>
    </row>
    <row r="51" spans="1:23" ht="59.5" customHeight="1" x14ac:dyDescent="0.3">
      <c r="A51" s="29" t="s">
        <v>137</v>
      </c>
      <c r="B51" s="6">
        <v>21082400</v>
      </c>
      <c r="C51" s="66">
        <v>0</v>
      </c>
      <c r="D51" s="99">
        <v>81.879569999999987</v>
      </c>
      <c r="E51" s="66">
        <v>40.497</v>
      </c>
      <c r="F51" s="67">
        <f>D51-C51</f>
        <v>81.879569999999987</v>
      </c>
      <c r="G51" s="67">
        <f>IF(C51=0,0,D51/C51*100)</f>
        <v>0</v>
      </c>
      <c r="H51" s="67">
        <f>D51-E51</f>
        <v>41.382569999999987</v>
      </c>
      <c r="I51" s="67">
        <f>IF(E51=0,0,D51/E51*100)</f>
        <v>202.18675457441287</v>
      </c>
      <c r="J51" s="57"/>
      <c r="K51" s="55"/>
      <c r="R51" s="42"/>
      <c r="S51" s="42"/>
      <c r="T51" s="42"/>
      <c r="U51" s="42"/>
      <c r="V51" s="42"/>
      <c r="W51" s="42"/>
    </row>
    <row r="52" spans="1:23" ht="19.5" customHeight="1" x14ac:dyDescent="0.3">
      <c r="A52" s="36" t="s">
        <v>45</v>
      </c>
      <c r="B52" s="33">
        <v>22010000</v>
      </c>
      <c r="C52" s="68">
        <v>15865.681999999997</v>
      </c>
      <c r="D52" s="100">
        <v>16745.189489999997</v>
      </c>
      <c r="E52" s="68">
        <v>15416.961410000002</v>
      </c>
      <c r="F52" s="73">
        <f>D52-C52</f>
        <v>879.50748999999996</v>
      </c>
      <c r="G52" s="73">
        <f>IF(C52=0,0,D52/C52*100)</f>
        <v>105.54345845328301</v>
      </c>
      <c r="H52" s="73">
        <f>D52-E52</f>
        <v>1328.2280799999953</v>
      </c>
      <c r="I52" s="73">
        <f>IF(E52=0,0,D52/E52*100)</f>
        <v>108.61536877908028</v>
      </c>
      <c r="J52" s="57"/>
      <c r="K52" s="55"/>
      <c r="R52" s="42"/>
      <c r="S52" s="42"/>
      <c r="T52" s="42"/>
      <c r="U52" s="42"/>
      <c r="V52" s="42"/>
      <c r="W52" s="42"/>
    </row>
    <row r="53" spans="1:23" ht="53.25" customHeight="1" x14ac:dyDescent="0.3">
      <c r="A53" s="10" t="s">
        <v>25</v>
      </c>
      <c r="B53" s="6">
        <v>22010200</v>
      </c>
      <c r="C53" s="66">
        <v>0</v>
      </c>
      <c r="D53" s="99">
        <v>56.693550000000002</v>
      </c>
      <c r="E53" s="66">
        <v>18.795900000000003</v>
      </c>
      <c r="F53" s="67">
        <f>D53-C53</f>
        <v>56.693550000000002</v>
      </c>
      <c r="G53" s="67">
        <f>IF(C53=0,0,D53/C53*100)</f>
        <v>0</v>
      </c>
      <c r="H53" s="67">
        <f>D53-E53</f>
        <v>37.897649999999999</v>
      </c>
      <c r="I53" s="67">
        <f>IF(E53=0,0,D53/E53*100)</f>
        <v>301.62721657382724</v>
      </c>
      <c r="J53" s="57"/>
      <c r="K53" s="55"/>
      <c r="R53" s="42"/>
      <c r="S53" s="42"/>
      <c r="T53" s="42"/>
      <c r="U53" s="42"/>
      <c r="V53" s="42"/>
      <c r="W53" s="42"/>
    </row>
    <row r="54" spans="1:23" ht="50.25" customHeight="1" x14ac:dyDescent="0.3">
      <c r="A54" s="10" t="s">
        <v>38</v>
      </c>
      <c r="B54" s="6">
        <v>22010300</v>
      </c>
      <c r="C54" s="66">
        <v>288.76800000000003</v>
      </c>
      <c r="D54" s="99">
        <v>200.87743</v>
      </c>
      <c r="E54" s="66">
        <v>471.42615999999998</v>
      </c>
      <c r="F54" s="67">
        <f>D54-C54</f>
        <v>-87.890570000000025</v>
      </c>
      <c r="G54" s="67">
        <f>IF(C54=0,0,D54/C54*100)</f>
        <v>69.563604693040773</v>
      </c>
      <c r="H54" s="67">
        <f>D54-E54</f>
        <v>-270.54872999999998</v>
      </c>
      <c r="I54" s="67">
        <f>IF(E54=0,0,D54/E54*100)</f>
        <v>42.610581898976498</v>
      </c>
      <c r="J54" s="57"/>
      <c r="K54" s="55"/>
      <c r="R54" s="42"/>
      <c r="S54" s="42"/>
      <c r="T54" s="42"/>
      <c r="U54" s="42"/>
      <c r="V54" s="42"/>
      <c r="W54" s="42"/>
    </row>
    <row r="55" spans="1:23" ht="64.5" customHeight="1" x14ac:dyDescent="0.3">
      <c r="A55" s="29" t="s">
        <v>136</v>
      </c>
      <c r="B55" s="6">
        <v>22010500</v>
      </c>
      <c r="C55" s="66">
        <v>0</v>
      </c>
      <c r="D55" s="99">
        <v>2.34</v>
      </c>
      <c r="E55" s="66">
        <v>2.34</v>
      </c>
      <c r="F55" s="67">
        <f>D55-C55</f>
        <v>2.34</v>
      </c>
      <c r="G55" s="67">
        <f>IF(C55=0,0,D55/C55*100)</f>
        <v>0</v>
      </c>
      <c r="H55" s="67">
        <f>D55-E55</f>
        <v>0</v>
      </c>
      <c r="I55" s="67">
        <f>IF(E55=0,0,D55/E55*100)</f>
        <v>100</v>
      </c>
      <c r="J55" s="57"/>
      <c r="K55" s="55"/>
      <c r="R55" s="42"/>
      <c r="S55" s="42"/>
      <c r="T55" s="42"/>
      <c r="U55" s="42"/>
      <c r="V55" s="42"/>
      <c r="W55" s="42"/>
    </row>
    <row r="56" spans="1:23" ht="61" customHeight="1" x14ac:dyDescent="0.3">
      <c r="A56" s="10" t="s">
        <v>140</v>
      </c>
      <c r="B56" s="6">
        <v>22010600</v>
      </c>
      <c r="C56" s="66">
        <v>0</v>
      </c>
      <c r="D56" s="99">
        <v>0</v>
      </c>
      <c r="E56" s="66">
        <v>0</v>
      </c>
      <c r="F56" s="67">
        <f>D56-C56</f>
        <v>0</v>
      </c>
      <c r="G56" s="67">
        <f>IF(C56=0,0,D56/C56*100)</f>
        <v>0</v>
      </c>
      <c r="H56" s="67">
        <f>D56-E56</f>
        <v>0</v>
      </c>
      <c r="I56" s="67">
        <f>IF(E56=0,0,D56/E56*100)</f>
        <v>0</v>
      </c>
      <c r="J56" s="57"/>
      <c r="K56" s="55"/>
      <c r="R56" s="42"/>
      <c r="S56" s="42"/>
      <c r="T56" s="42"/>
      <c r="U56" s="42"/>
      <c r="V56" s="42"/>
      <c r="W56" s="42"/>
    </row>
    <row r="57" spans="1:23" ht="51" customHeight="1" x14ac:dyDescent="0.3">
      <c r="A57" s="10" t="s">
        <v>39</v>
      </c>
      <c r="B57" s="6">
        <v>22010900</v>
      </c>
      <c r="C57" s="66">
        <v>0</v>
      </c>
      <c r="D57" s="99">
        <v>1.7826500000000001</v>
      </c>
      <c r="E57" s="66">
        <v>2.5299999999999998</v>
      </c>
      <c r="F57" s="67">
        <f>D57-C57</f>
        <v>1.7826500000000001</v>
      </c>
      <c r="G57" s="67">
        <f>IF(C57=0,0,D57/C57*100)</f>
        <v>0</v>
      </c>
      <c r="H57" s="67">
        <f>D57-E57</f>
        <v>-0.74734999999999974</v>
      </c>
      <c r="I57" s="67">
        <f>IF(E57=0,0,D57/E57*100)</f>
        <v>70.460474308300405</v>
      </c>
      <c r="J57" s="57"/>
      <c r="K57" s="55"/>
      <c r="R57" s="42"/>
      <c r="S57" s="42"/>
      <c r="T57" s="42"/>
      <c r="U57" s="42"/>
      <c r="V57" s="42"/>
      <c r="W57" s="42"/>
    </row>
    <row r="58" spans="1:23" ht="51.75" customHeight="1" x14ac:dyDescent="0.3">
      <c r="A58" s="10" t="s">
        <v>125</v>
      </c>
      <c r="B58" s="6">
        <v>22011000</v>
      </c>
      <c r="C58" s="66">
        <v>4</v>
      </c>
      <c r="D58" s="99">
        <v>1.56</v>
      </c>
      <c r="E58" s="66">
        <v>512.84</v>
      </c>
      <c r="F58" s="67">
        <f>D58-C58</f>
        <v>-2.44</v>
      </c>
      <c r="G58" s="67">
        <f>IF(C58=0,0,D58/C58*100)</f>
        <v>39</v>
      </c>
      <c r="H58" s="67">
        <f>D58-E58</f>
        <v>-511.28000000000003</v>
      </c>
      <c r="I58" s="67">
        <f>IF(E58=0,0,D58/E58*100)</f>
        <v>0.30418844083924812</v>
      </c>
      <c r="J58" s="57"/>
      <c r="K58" s="55"/>
      <c r="R58" s="42"/>
      <c r="S58" s="42"/>
      <c r="T58" s="42"/>
      <c r="U58" s="42"/>
      <c r="V58" s="42"/>
      <c r="W58" s="42"/>
    </row>
    <row r="59" spans="1:23" ht="52.5" customHeight="1" x14ac:dyDescent="0.3">
      <c r="A59" s="10" t="s">
        <v>126</v>
      </c>
      <c r="B59" s="6">
        <v>22011100</v>
      </c>
      <c r="C59" s="66">
        <v>2990</v>
      </c>
      <c r="D59" s="99">
        <v>2798.02</v>
      </c>
      <c r="E59" s="66">
        <v>3035.31</v>
      </c>
      <c r="F59" s="67">
        <f>D59-C59</f>
        <v>-191.98000000000002</v>
      </c>
      <c r="G59" s="67">
        <f>IF(C59=0,0,D59/C59*100)</f>
        <v>93.579264214046816</v>
      </c>
      <c r="H59" s="67">
        <f>D59-E59</f>
        <v>-237.28999999999996</v>
      </c>
      <c r="I59" s="67">
        <f>IF(E59=0,0,D59/E59*100)</f>
        <v>92.182347107873667</v>
      </c>
      <c r="J59" s="57"/>
      <c r="K59" s="55"/>
      <c r="R59" s="42"/>
      <c r="S59" s="42"/>
      <c r="T59" s="42"/>
      <c r="U59" s="42"/>
      <c r="V59" s="42"/>
      <c r="W59" s="42"/>
    </row>
    <row r="60" spans="1:23" ht="32.25" customHeight="1" x14ac:dyDescent="0.3">
      <c r="A60" s="10" t="s">
        <v>34</v>
      </c>
      <c r="B60" s="6">
        <v>22011800</v>
      </c>
      <c r="C60" s="66">
        <v>118</v>
      </c>
      <c r="D60" s="99">
        <v>89.710999999999999</v>
      </c>
      <c r="E60" s="66">
        <v>106.42700000000001</v>
      </c>
      <c r="F60" s="67">
        <f>D60-C60</f>
        <v>-28.289000000000001</v>
      </c>
      <c r="G60" s="67">
        <f>IF(C60=0,0,D60/C60*100)</f>
        <v>76.026271186440681</v>
      </c>
      <c r="H60" s="67">
        <f>D60-E60</f>
        <v>-16.716000000000008</v>
      </c>
      <c r="I60" s="67">
        <f>IF(E60=0,0,D60/E60*100)</f>
        <v>84.293459366514128</v>
      </c>
      <c r="J60" s="57"/>
      <c r="K60" s="55"/>
      <c r="R60" s="42"/>
      <c r="S60" s="42"/>
      <c r="T60" s="42"/>
      <c r="U60" s="42"/>
      <c r="V60" s="42"/>
      <c r="W60" s="42"/>
    </row>
    <row r="61" spans="1:23" ht="17.25" customHeight="1" x14ac:dyDescent="0.3">
      <c r="A61" s="10" t="s">
        <v>10</v>
      </c>
      <c r="B61" s="6">
        <v>22012500</v>
      </c>
      <c r="C61" s="66">
        <v>10052.253999999999</v>
      </c>
      <c r="D61" s="99">
        <v>11541.20796</v>
      </c>
      <c r="E61" s="66">
        <v>8942.6438900000012</v>
      </c>
      <c r="F61" s="67">
        <f>D61-C61</f>
        <v>1488.9539600000007</v>
      </c>
      <c r="G61" s="67">
        <f>IF(C61=0,0,D61/C61*100)</f>
        <v>114.8121402423775</v>
      </c>
      <c r="H61" s="67">
        <f>D61-E61</f>
        <v>2598.5640699999985</v>
      </c>
      <c r="I61" s="67">
        <f>IF(E61=0,0,D61/E61*100)</f>
        <v>129.05811862759973</v>
      </c>
      <c r="J61" s="57"/>
      <c r="K61" s="55"/>
      <c r="R61" s="42"/>
      <c r="S61" s="42"/>
      <c r="T61" s="42"/>
      <c r="U61" s="42"/>
      <c r="V61" s="42"/>
      <c r="W61" s="42"/>
    </row>
    <row r="62" spans="1:23" ht="30" customHeight="1" x14ac:dyDescent="0.3">
      <c r="A62" s="10" t="s">
        <v>40</v>
      </c>
      <c r="B62" s="6">
        <v>22012600</v>
      </c>
      <c r="C62" s="66">
        <v>2173.3599999999997</v>
      </c>
      <c r="D62" s="99">
        <v>1877.0419000000002</v>
      </c>
      <c r="E62" s="66">
        <v>2080.3674600000004</v>
      </c>
      <c r="F62" s="67">
        <f>D62-C62</f>
        <v>-296.3180999999995</v>
      </c>
      <c r="G62" s="67">
        <f>IF(C62=0,0,D62/C62*100)</f>
        <v>86.365898884676284</v>
      </c>
      <c r="H62" s="67">
        <f>D62-E62</f>
        <v>-203.32556000000022</v>
      </c>
      <c r="I62" s="67">
        <f>IF(E62=0,0,D62/E62*100)</f>
        <v>90.226459319835726</v>
      </c>
      <c r="J62" s="57"/>
      <c r="K62" s="55"/>
      <c r="R62" s="42"/>
      <c r="S62" s="42"/>
      <c r="T62" s="42"/>
      <c r="U62" s="42"/>
      <c r="V62" s="42"/>
      <c r="W62" s="42"/>
    </row>
    <row r="63" spans="1:23" ht="90" customHeight="1" x14ac:dyDescent="0.3">
      <c r="A63" s="29" t="s">
        <v>29</v>
      </c>
      <c r="B63" s="6">
        <v>22012900</v>
      </c>
      <c r="C63" s="66">
        <v>16</v>
      </c>
      <c r="D63" s="99">
        <v>6.4950000000000001</v>
      </c>
      <c r="E63" s="66">
        <v>20.920999999999999</v>
      </c>
      <c r="F63" s="67">
        <f>D63-C63</f>
        <v>-9.504999999999999</v>
      </c>
      <c r="G63" s="67">
        <f>IF(C63=0,0,D63/C63*100)</f>
        <v>40.59375</v>
      </c>
      <c r="H63" s="67">
        <f>D63-E63</f>
        <v>-14.425999999999998</v>
      </c>
      <c r="I63" s="67">
        <f>IF(E63=0,0,D63/E63*100)</f>
        <v>31.045361120405335</v>
      </c>
      <c r="J63" s="57"/>
      <c r="K63" s="55"/>
      <c r="R63" s="42"/>
      <c r="S63" s="42"/>
      <c r="T63" s="42"/>
      <c r="U63" s="42"/>
      <c r="V63" s="42"/>
      <c r="W63" s="42"/>
    </row>
    <row r="64" spans="1:23" ht="33.75" hidden="1" customHeight="1" x14ac:dyDescent="0.3">
      <c r="A64" s="10" t="s">
        <v>64</v>
      </c>
      <c r="B64" s="6">
        <v>22013100</v>
      </c>
      <c r="C64" s="66">
        <v>0</v>
      </c>
      <c r="D64" s="99">
        <v>0</v>
      </c>
      <c r="E64" s="66">
        <v>0</v>
      </c>
      <c r="F64" s="67">
        <f>D64-C64</f>
        <v>0</v>
      </c>
      <c r="G64" s="67">
        <f>IF(C64=0,0,D64/C64*100)</f>
        <v>0</v>
      </c>
      <c r="H64" s="67">
        <f>D64-E64</f>
        <v>0</v>
      </c>
      <c r="I64" s="67">
        <f>IF(E64=0,0,D64/E64*100)</f>
        <v>0</v>
      </c>
      <c r="J64" s="57"/>
      <c r="K64" s="55"/>
      <c r="R64" s="42"/>
      <c r="S64" s="42"/>
      <c r="T64" s="42"/>
      <c r="U64" s="42"/>
      <c r="V64" s="42"/>
      <c r="W64" s="42"/>
    </row>
    <row r="65" spans="1:23" ht="20.5" customHeight="1" x14ac:dyDescent="0.3">
      <c r="A65" s="10" t="s">
        <v>65</v>
      </c>
      <c r="B65" s="6">
        <v>22013200</v>
      </c>
      <c r="C65" s="66">
        <v>45</v>
      </c>
      <c r="D65" s="99">
        <v>15</v>
      </c>
      <c r="E65" s="66">
        <v>45</v>
      </c>
      <c r="F65" s="67">
        <f>D65-C65</f>
        <v>-30</v>
      </c>
      <c r="G65" s="67">
        <f>IF(C65=0,0,D65/C65*100)</f>
        <v>33.333333333333329</v>
      </c>
      <c r="H65" s="67">
        <f>D65-E65</f>
        <v>-30</v>
      </c>
      <c r="I65" s="67">
        <f>IF(E65=0,0,D65/E65*100)</f>
        <v>33.333333333333329</v>
      </c>
      <c r="J65" s="57"/>
      <c r="K65" s="55"/>
      <c r="R65" s="42"/>
      <c r="S65" s="42"/>
      <c r="T65" s="42"/>
      <c r="U65" s="42"/>
      <c r="V65" s="42"/>
      <c r="W65" s="42"/>
    </row>
    <row r="66" spans="1:23" ht="20.5" customHeight="1" x14ac:dyDescent="0.3">
      <c r="A66" s="10" t="s">
        <v>66</v>
      </c>
      <c r="B66" s="6">
        <v>22013300</v>
      </c>
      <c r="C66" s="66">
        <v>26</v>
      </c>
      <c r="D66" s="99">
        <v>32.78</v>
      </c>
      <c r="E66" s="66">
        <v>26</v>
      </c>
      <c r="F66" s="67">
        <f>D66-C66</f>
        <v>6.7800000000000011</v>
      </c>
      <c r="G66" s="67">
        <f>IF(C66=0,0,D66/C66*100)</f>
        <v>126.07692307692308</v>
      </c>
      <c r="H66" s="67">
        <f>D66-E66</f>
        <v>6.7800000000000011</v>
      </c>
      <c r="I66" s="67">
        <f>IF(E66=0,0,D66/E66*100)</f>
        <v>126.07692307692308</v>
      </c>
      <c r="J66" s="57"/>
      <c r="K66" s="55"/>
      <c r="R66" s="42"/>
      <c r="S66" s="42"/>
      <c r="T66" s="42"/>
      <c r="U66" s="42"/>
      <c r="V66" s="42"/>
      <c r="W66" s="42"/>
    </row>
    <row r="67" spans="1:23" ht="17.149999999999999" customHeight="1" x14ac:dyDescent="0.3">
      <c r="A67" s="10" t="s">
        <v>67</v>
      </c>
      <c r="B67" s="6">
        <v>22013400</v>
      </c>
      <c r="C67" s="66">
        <v>152.30000000000001</v>
      </c>
      <c r="D67" s="99">
        <v>121.68</v>
      </c>
      <c r="E67" s="66">
        <v>152.36000000000001</v>
      </c>
      <c r="F67" s="67">
        <f>D67-C67</f>
        <v>-30.620000000000005</v>
      </c>
      <c r="G67" s="67">
        <f>IF(C67=0,0,D67/C67*100)</f>
        <v>79.894944189100457</v>
      </c>
      <c r="H67" s="67">
        <f>D67-E67</f>
        <v>-30.680000000000007</v>
      </c>
      <c r="I67" s="67">
        <f>IF(E67=0,0,D67/E67*100)</f>
        <v>79.863481228668945</v>
      </c>
      <c r="J67" s="57"/>
      <c r="K67" s="55"/>
      <c r="R67" s="42"/>
      <c r="S67" s="42"/>
      <c r="T67" s="42"/>
      <c r="U67" s="42"/>
      <c r="V67" s="42"/>
      <c r="W67" s="42"/>
    </row>
    <row r="68" spans="1:23" ht="46.5" customHeight="1" x14ac:dyDescent="0.3">
      <c r="A68" s="11" t="s">
        <v>32</v>
      </c>
      <c r="B68" s="6">
        <v>22080400</v>
      </c>
      <c r="C68" s="66">
        <v>10660.5</v>
      </c>
      <c r="D68" s="99">
        <v>12099.49811</v>
      </c>
      <c r="E68" s="66">
        <v>9517.8644499999991</v>
      </c>
      <c r="F68" s="67">
        <f>D68-C68</f>
        <v>1438.9981100000005</v>
      </c>
      <c r="G68" s="67">
        <f>IF(C68=0,0,D68/C68*100)</f>
        <v>113.49841105013836</v>
      </c>
      <c r="H68" s="67">
        <f>D68-E68</f>
        <v>2581.6336600000013</v>
      </c>
      <c r="I68" s="67">
        <f>IF(E68=0,0,D68/E68*100)</f>
        <v>127.12408517227833</v>
      </c>
      <c r="J68" s="57"/>
      <c r="K68" s="55"/>
      <c r="R68" s="42"/>
      <c r="S68" s="42"/>
      <c r="T68" s="42"/>
      <c r="U68" s="42"/>
      <c r="V68" s="42"/>
      <c r="W68" s="42"/>
    </row>
    <row r="69" spans="1:23" ht="18.75" customHeight="1" x14ac:dyDescent="0.3">
      <c r="A69" s="10" t="s">
        <v>53</v>
      </c>
      <c r="B69" s="6">
        <v>22090000</v>
      </c>
      <c r="C69" s="66">
        <v>236.97499999999999</v>
      </c>
      <c r="D69" s="99">
        <v>168.73030999999997</v>
      </c>
      <c r="E69" s="66">
        <v>252.43776000000003</v>
      </c>
      <c r="F69" s="67">
        <f>D69-C69</f>
        <v>-68.24469000000002</v>
      </c>
      <c r="G69" s="67">
        <f>IF(C69=0,0,D69/C69*100)</f>
        <v>71.201734360164565</v>
      </c>
      <c r="H69" s="67">
        <f>D69-E69</f>
        <v>-83.707450000000051</v>
      </c>
      <c r="I69" s="67">
        <f>IF(E69=0,0,D69/E69*100)</f>
        <v>66.840360966600215</v>
      </c>
      <c r="J69" s="57"/>
      <c r="K69" s="55"/>
      <c r="R69" s="42"/>
      <c r="S69" s="42"/>
      <c r="T69" s="42"/>
      <c r="U69" s="42"/>
      <c r="V69" s="42"/>
      <c r="W69" s="42"/>
    </row>
    <row r="70" spans="1:23" ht="53.5" customHeight="1" x14ac:dyDescent="0.3">
      <c r="A70" s="10" t="s">
        <v>23</v>
      </c>
      <c r="B70" s="6">
        <v>22130000</v>
      </c>
      <c r="C70" s="66">
        <v>12.549999999999999</v>
      </c>
      <c r="D70" s="99">
        <v>8.525269999999999</v>
      </c>
      <c r="E70" s="66">
        <v>15.145759999999999</v>
      </c>
      <c r="F70" s="67">
        <f>D70-C70</f>
        <v>-4.0247299999999999</v>
      </c>
      <c r="G70" s="67">
        <f>IF(C70=0,0,D70/C70*100)</f>
        <v>67.930438247011949</v>
      </c>
      <c r="H70" s="67">
        <f>D70-E70</f>
        <v>-6.6204900000000002</v>
      </c>
      <c r="I70" s="67">
        <f>IF(E70=0,0,D70/E70*100)</f>
        <v>56.288162495642347</v>
      </c>
      <c r="J70" s="57"/>
      <c r="K70" s="55"/>
      <c r="R70" s="42"/>
      <c r="S70" s="42"/>
      <c r="T70" s="42"/>
      <c r="U70" s="42"/>
      <c r="V70" s="42"/>
      <c r="W70" s="42"/>
    </row>
    <row r="71" spans="1:23" ht="15.5" x14ac:dyDescent="0.3">
      <c r="A71" s="11" t="s">
        <v>56</v>
      </c>
      <c r="B71" s="6">
        <v>24060300</v>
      </c>
      <c r="C71" s="66">
        <v>188.20000000000002</v>
      </c>
      <c r="D71" s="99">
        <v>2476.84402</v>
      </c>
      <c r="E71" s="66">
        <v>1317.17581</v>
      </c>
      <c r="F71" s="67">
        <f>D71-C71</f>
        <v>2288.6440200000002</v>
      </c>
      <c r="G71" s="67">
        <f>IF(C71=0,0,D71/C71*100)</f>
        <v>1316.0701487778958</v>
      </c>
      <c r="H71" s="67">
        <f>D71-E71</f>
        <v>1159.66821</v>
      </c>
      <c r="I71" s="67">
        <f>IF(E71=0,0,D71/E71*100)</f>
        <v>188.0420215126787</v>
      </c>
      <c r="J71" s="57"/>
      <c r="K71" s="55"/>
      <c r="R71" s="42"/>
      <c r="S71" s="42"/>
      <c r="T71" s="42"/>
      <c r="U71" s="42"/>
      <c r="V71" s="42"/>
      <c r="W71" s="42"/>
    </row>
    <row r="72" spans="1:23" ht="18.75" customHeight="1" x14ac:dyDescent="0.3">
      <c r="A72" s="11" t="s">
        <v>8</v>
      </c>
      <c r="B72" s="6">
        <v>24060600</v>
      </c>
      <c r="C72" s="66">
        <v>0</v>
      </c>
      <c r="D72" s="99">
        <v>0</v>
      </c>
      <c r="E72" s="66">
        <v>0</v>
      </c>
      <c r="F72" s="67">
        <f>D72-C72</f>
        <v>0</v>
      </c>
      <c r="G72" s="67">
        <f>IF(C72=0,0,D72/C72*100)</f>
        <v>0</v>
      </c>
      <c r="H72" s="67">
        <f>D72-E72</f>
        <v>0</v>
      </c>
      <c r="I72" s="67">
        <f>IF(E72=0,0,D72/E72*100)</f>
        <v>0</v>
      </c>
      <c r="J72" s="57"/>
      <c r="K72" s="55"/>
      <c r="R72" s="42"/>
      <c r="S72" s="42"/>
      <c r="T72" s="42"/>
      <c r="U72" s="42"/>
      <c r="V72" s="42"/>
      <c r="W72" s="42"/>
    </row>
    <row r="73" spans="1:23" ht="61.5" customHeight="1" x14ac:dyDescent="0.3">
      <c r="A73" s="11" t="s">
        <v>127</v>
      </c>
      <c r="B73" s="6">
        <v>24061900</v>
      </c>
      <c r="C73" s="66">
        <v>0</v>
      </c>
      <c r="D73" s="99">
        <v>0</v>
      </c>
      <c r="E73" s="66">
        <v>0</v>
      </c>
      <c r="F73" s="67">
        <f>D73-C73</f>
        <v>0</v>
      </c>
      <c r="G73" s="67">
        <f>IF(C73=0,0,D73/C73*100)</f>
        <v>0</v>
      </c>
      <c r="H73" s="67">
        <f>D73-E73</f>
        <v>0</v>
      </c>
      <c r="I73" s="67">
        <f>IF(E73=0,0,D73/E73*100)</f>
        <v>0</v>
      </c>
      <c r="J73" s="57"/>
      <c r="K73" s="55"/>
      <c r="R73" s="42"/>
      <c r="S73" s="42"/>
      <c r="T73" s="42"/>
      <c r="U73" s="42"/>
      <c r="V73" s="42"/>
      <c r="W73" s="42"/>
    </row>
    <row r="74" spans="1:23" ht="69" customHeight="1" x14ac:dyDescent="0.3">
      <c r="A74" s="11" t="s">
        <v>138</v>
      </c>
      <c r="B74" s="6">
        <v>24062000</v>
      </c>
      <c r="C74" s="66">
        <v>1.5</v>
      </c>
      <c r="D74" s="99">
        <v>0</v>
      </c>
      <c r="E74" s="66">
        <v>0</v>
      </c>
      <c r="F74" s="67">
        <f>D74-C74</f>
        <v>-1.5</v>
      </c>
      <c r="G74" s="67">
        <f>IF(C74=0,0,D74/C74*100)</f>
        <v>0</v>
      </c>
      <c r="H74" s="67">
        <f>D74-E74</f>
        <v>0</v>
      </c>
      <c r="I74" s="67">
        <f>IF(E74=0,0,D74/E74*100)</f>
        <v>0</v>
      </c>
      <c r="J74" s="57"/>
      <c r="K74" s="55"/>
      <c r="R74" s="42"/>
      <c r="S74" s="42"/>
      <c r="T74" s="42"/>
      <c r="U74" s="42"/>
      <c r="V74" s="42"/>
      <c r="W74" s="42"/>
    </row>
    <row r="75" spans="1:23" ht="112" customHeight="1" x14ac:dyDescent="0.3">
      <c r="A75" s="37" t="s">
        <v>3</v>
      </c>
      <c r="B75" s="6">
        <v>24062200</v>
      </c>
      <c r="C75" s="66">
        <v>16.875</v>
      </c>
      <c r="D75" s="99">
        <v>2114.0026400000002</v>
      </c>
      <c r="E75" s="66">
        <v>238.50428000000002</v>
      </c>
      <c r="F75" s="67">
        <f>D75-C75</f>
        <v>2097.1276400000002</v>
      </c>
      <c r="G75" s="67">
        <f>IF(C75=0,0,D75/C75*100)</f>
        <v>12527.423051851853</v>
      </c>
      <c r="H75" s="67">
        <f>D75-E75</f>
        <v>1875.49836</v>
      </c>
      <c r="I75" s="67">
        <f>IF(E75=0,0,D75/E75*100)</f>
        <v>886.35836639912714</v>
      </c>
      <c r="J75" s="57"/>
      <c r="K75" s="55"/>
      <c r="R75" s="42"/>
      <c r="S75" s="42"/>
      <c r="T75" s="42"/>
      <c r="U75" s="42"/>
      <c r="V75" s="42"/>
      <c r="W75" s="42"/>
    </row>
    <row r="76" spans="1:23" ht="18.75" customHeight="1" x14ac:dyDescent="0.3">
      <c r="A76" s="5" t="s">
        <v>57</v>
      </c>
      <c r="B76" s="12">
        <v>30000000</v>
      </c>
      <c r="C76" s="64">
        <v>3.62</v>
      </c>
      <c r="D76" s="98">
        <v>10.18756</v>
      </c>
      <c r="E76" s="64">
        <v>37.205590000000001</v>
      </c>
      <c r="F76" s="69">
        <f>D76-C76</f>
        <v>6.5675599999999994</v>
      </c>
      <c r="G76" s="69">
        <f>IF(C76=0,0,D76/C76*100)</f>
        <v>281.42430939226517</v>
      </c>
      <c r="H76" s="69">
        <f>D76-E76</f>
        <v>-27.018030000000003</v>
      </c>
      <c r="I76" s="69">
        <f>IF(E76=0,0,D76/E76*100)</f>
        <v>27.381799347893686</v>
      </c>
      <c r="J76" s="57"/>
      <c r="K76" s="55"/>
      <c r="R76" s="42"/>
      <c r="S76" s="42"/>
      <c r="T76" s="42"/>
      <c r="U76" s="42"/>
      <c r="V76" s="42"/>
      <c r="W76" s="42"/>
    </row>
    <row r="77" spans="1:23" ht="68.150000000000006" customHeight="1" x14ac:dyDescent="0.3">
      <c r="A77" s="11" t="s">
        <v>7</v>
      </c>
      <c r="B77" s="6">
        <v>31010200</v>
      </c>
      <c r="C77" s="66">
        <v>3.62</v>
      </c>
      <c r="D77" s="99">
        <v>10.18756</v>
      </c>
      <c r="E77" s="66">
        <v>37.205590000000001</v>
      </c>
      <c r="F77" s="67">
        <f>D77-C77</f>
        <v>6.5675599999999994</v>
      </c>
      <c r="G77" s="67">
        <f>IF(C77=0,0,D77/C77*100)</f>
        <v>281.42430939226517</v>
      </c>
      <c r="H77" s="67">
        <f>D77-E77</f>
        <v>-27.018030000000003</v>
      </c>
      <c r="I77" s="67">
        <f>IF(E77=0,0,D77/E77*100)</f>
        <v>27.381799347893686</v>
      </c>
      <c r="J77" s="57"/>
      <c r="K77" s="55"/>
      <c r="R77" s="42"/>
      <c r="S77" s="42"/>
      <c r="T77" s="42"/>
      <c r="U77" s="42"/>
      <c r="V77" s="42"/>
      <c r="W77" s="42"/>
    </row>
    <row r="78" spans="1:23" ht="30" customHeight="1" x14ac:dyDescent="0.3">
      <c r="A78" s="11" t="s">
        <v>61</v>
      </c>
      <c r="B78" s="6">
        <v>31020000</v>
      </c>
      <c r="C78" s="66">
        <v>0</v>
      </c>
      <c r="D78" s="99">
        <v>0</v>
      </c>
      <c r="E78" s="66">
        <v>0</v>
      </c>
      <c r="F78" s="67">
        <f>D78-C78</f>
        <v>0</v>
      </c>
      <c r="G78" s="67">
        <f>IF(C78=0,0,D78/C78*100)</f>
        <v>0</v>
      </c>
      <c r="H78" s="67">
        <f>D78-E78</f>
        <v>0</v>
      </c>
      <c r="I78" s="67">
        <f>IF(E78=0,0,D78/E78*100)</f>
        <v>0</v>
      </c>
      <c r="J78" s="57"/>
      <c r="K78" s="55"/>
      <c r="R78" s="42"/>
      <c r="S78" s="42"/>
      <c r="T78" s="42"/>
      <c r="U78" s="42"/>
      <c r="V78" s="42"/>
      <c r="W78" s="42"/>
    </row>
    <row r="79" spans="1:23" ht="23.25" customHeight="1" x14ac:dyDescent="0.3">
      <c r="A79" s="22" t="s">
        <v>134</v>
      </c>
      <c r="B79" s="31"/>
      <c r="C79" s="75">
        <v>1065293.57742</v>
      </c>
      <c r="D79" s="101">
        <v>1085120.5444700001</v>
      </c>
      <c r="E79" s="75">
        <v>934320.41292000015</v>
      </c>
      <c r="F79" s="71">
        <f>D79-C79</f>
        <v>19826.967050000094</v>
      </c>
      <c r="G79" s="71">
        <f>IF(C79=0,0,D79/C79*100)</f>
        <v>101.86117399656331</v>
      </c>
      <c r="H79" s="71">
        <f>D79-E79</f>
        <v>150800.13154999993</v>
      </c>
      <c r="I79" s="71">
        <f>IF(E79=0,0,D79/E79*100)</f>
        <v>116.14008743303697</v>
      </c>
      <c r="J79" s="57"/>
      <c r="K79" s="55"/>
      <c r="R79" s="42"/>
      <c r="S79" s="42"/>
      <c r="T79" s="42"/>
      <c r="U79" s="42"/>
      <c r="V79" s="42"/>
      <c r="W79" s="42"/>
    </row>
  </sheetData>
  <mergeCells count="14">
    <mergeCell ref="C6:C8"/>
    <mergeCell ref="F7:G7"/>
    <mergeCell ref="A9:I9"/>
    <mergeCell ref="A6:A8"/>
    <mergeCell ref="B6:B8"/>
    <mergeCell ref="D7:D8"/>
    <mergeCell ref="F6:I6"/>
    <mergeCell ref="A1:I1"/>
    <mergeCell ref="D6:E6"/>
    <mergeCell ref="E7:E8"/>
    <mergeCell ref="H7:I7"/>
    <mergeCell ref="A2:I2"/>
    <mergeCell ref="A3:I3"/>
    <mergeCell ref="A4:I4"/>
  </mergeCells>
  <phoneticPr fontId="0" type="noConversion"/>
  <printOptions horizontalCentered="1"/>
  <pageMargins left="0.19685039370078741" right="0.19685039370078741" top="0.39370078740157483" bottom="0.19685039370078741" header="0.19685039370078741" footer="0.27559055118110237"/>
  <pageSetup paperSize="9" scale="47" orientation="landscape" r:id="rId1"/>
  <headerFooter alignWithMargins="0"/>
  <rowBreaks count="2" manualBreakCount="2">
    <brk id="38" max="17" man="1"/>
    <brk id="65" max="17"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ЗагФ_ТГ</vt:lpstr>
      <vt:lpstr>По платежах_Область</vt:lpstr>
      <vt:lpstr>'По платежах_Область'!Заголовки_для_печати</vt:lpstr>
      <vt:lpstr>ЗагФ_ТГ!Область_печати</vt:lpstr>
      <vt:lpstr>'По платежах_Область'!Область_печати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Sasha</dc:creator>
  <cp:lastModifiedBy>YROSLAVSKA</cp:lastModifiedBy>
  <cp:lastPrinted>2022-04-14T05:10:42Z</cp:lastPrinted>
  <dcterms:created xsi:type="dcterms:W3CDTF">1998-03-10T10:21:14Z</dcterms:created>
  <dcterms:modified xsi:type="dcterms:W3CDTF">2022-06-21T13:46:13Z</dcterms:modified>
</cp:coreProperties>
</file>