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dod1" sheetId="1" r:id="rId1"/>
    <sheet name="dod2" sheetId="2" r:id="rId2"/>
  </sheets>
  <definedNames>
    <definedName name="_xlnm.Print_Area" localSheetId="0">'dod1'!$A$1:$J$265</definedName>
    <definedName name="_xlnm.Print_Area" localSheetId="1">'dod2'!$A$1:$J$18</definedName>
  </definedName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17" i="2" l="1"/>
  <c r="J18" i="2" s="1"/>
  <c r="I17" i="2"/>
  <c r="H17" i="2"/>
  <c r="H18" i="2" s="1"/>
  <c r="G17" i="2"/>
  <c r="F17" i="2"/>
  <c r="E17" i="2"/>
  <c r="I16" i="2"/>
  <c r="G15" i="2"/>
  <c r="G18" i="2" s="1"/>
  <c r="F15" i="2"/>
  <c r="F18" i="2" s="1"/>
  <c r="E15" i="2"/>
  <c r="E18" i="2" s="1"/>
  <c r="D15" i="2"/>
  <c r="D18" i="2" s="1"/>
  <c r="I14" i="2"/>
  <c r="I15" i="2" s="1"/>
  <c r="I18" i="2" s="1"/>
  <c r="J264" i="1"/>
  <c r="H264" i="1"/>
  <c r="G264" i="1"/>
  <c r="F264" i="1"/>
  <c r="E264" i="1"/>
  <c r="D264" i="1"/>
  <c r="I263" i="1"/>
  <c r="I262" i="1"/>
  <c r="I261" i="1"/>
  <c r="I264" i="1" s="1"/>
  <c r="H260" i="1"/>
  <c r="G260" i="1"/>
  <c r="F260" i="1"/>
  <c r="E260" i="1"/>
  <c r="D260" i="1"/>
  <c r="I259" i="1"/>
  <c r="I260" i="1" s="1"/>
  <c r="J258" i="1"/>
  <c r="H258" i="1"/>
  <c r="G258" i="1"/>
  <c r="F258" i="1"/>
  <c r="E258" i="1"/>
  <c r="D258" i="1"/>
  <c r="I257" i="1"/>
  <c r="I256" i="1"/>
  <c r="I258" i="1" s="1"/>
  <c r="J255" i="1"/>
  <c r="H255" i="1"/>
  <c r="G255" i="1"/>
  <c r="F255" i="1"/>
  <c r="E255" i="1"/>
  <c r="D255" i="1"/>
  <c r="I254" i="1"/>
  <c r="I253" i="1"/>
  <c r="I252" i="1"/>
  <c r="I251" i="1"/>
  <c r="I250" i="1"/>
  <c r="I255" i="1" s="1"/>
  <c r="I249" i="1"/>
  <c r="H248" i="1"/>
  <c r="G248" i="1"/>
  <c r="F248" i="1"/>
  <c r="E248" i="1"/>
  <c r="D248" i="1"/>
  <c r="I247" i="1"/>
  <c r="I248" i="1" s="1"/>
  <c r="J246" i="1"/>
  <c r="H246" i="1"/>
  <c r="G246" i="1"/>
  <c r="F246" i="1"/>
  <c r="E246" i="1"/>
  <c r="D246" i="1"/>
  <c r="I245" i="1"/>
  <c r="I246" i="1" s="1"/>
  <c r="I244" i="1"/>
  <c r="H243" i="1"/>
  <c r="G243" i="1"/>
  <c r="F243" i="1"/>
  <c r="E243" i="1"/>
  <c r="D243" i="1"/>
  <c r="I242" i="1"/>
  <c r="I241" i="1"/>
  <c r="I240" i="1"/>
  <c r="I239" i="1"/>
  <c r="I238" i="1"/>
  <c r="I243" i="1" s="1"/>
  <c r="I237" i="1"/>
  <c r="H236" i="1"/>
  <c r="G236" i="1"/>
  <c r="F236" i="1"/>
  <c r="E236" i="1"/>
  <c r="D236" i="1"/>
  <c r="I235" i="1"/>
  <c r="I234" i="1"/>
  <c r="I233" i="1"/>
  <c r="I232" i="1"/>
  <c r="I231" i="1"/>
  <c r="I236" i="1" s="1"/>
  <c r="H230" i="1"/>
  <c r="G230" i="1"/>
  <c r="F230" i="1"/>
  <c r="E230" i="1"/>
  <c r="D230" i="1"/>
  <c r="I229" i="1"/>
  <c r="I228" i="1"/>
  <c r="I227" i="1"/>
  <c r="I230" i="1" s="1"/>
  <c r="H226" i="1"/>
  <c r="G226" i="1"/>
  <c r="F226" i="1"/>
  <c r="E226" i="1"/>
  <c r="D226" i="1"/>
  <c r="I225" i="1"/>
  <c r="I224" i="1"/>
  <c r="I223" i="1"/>
  <c r="I222" i="1"/>
  <c r="I221" i="1"/>
  <c r="I220" i="1"/>
  <c r="I219" i="1"/>
  <c r="I218" i="1"/>
  <c r="I226" i="1" s="1"/>
  <c r="H217" i="1"/>
  <c r="G217" i="1"/>
  <c r="F217" i="1"/>
  <c r="E217" i="1"/>
  <c r="D217" i="1"/>
  <c r="I216" i="1"/>
  <c r="I215" i="1"/>
  <c r="I217" i="1" s="1"/>
  <c r="H214" i="1"/>
  <c r="G214" i="1"/>
  <c r="F214" i="1"/>
  <c r="E214" i="1"/>
  <c r="D214" i="1"/>
  <c r="I213" i="1"/>
  <c r="I212" i="1"/>
  <c r="I214" i="1" s="1"/>
  <c r="I211" i="1"/>
  <c r="H210" i="1"/>
  <c r="G210" i="1"/>
  <c r="F210" i="1"/>
  <c r="E210" i="1"/>
  <c r="D210" i="1"/>
  <c r="I209" i="1"/>
  <c r="I208" i="1"/>
  <c r="I207" i="1"/>
  <c r="I206" i="1"/>
  <c r="I205" i="1"/>
  <c r="I204" i="1"/>
  <c r="I210" i="1" s="1"/>
  <c r="H203" i="1"/>
  <c r="G203" i="1"/>
  <c r="F203" i="1"/>
  <c r="E203" i="1"/>
  <c r="D203" i="1"/>
  <c r="I202" i="1"/>
  <c r="I201" i="1"/>
  <c r="I200" i="1"/>
  <c r="I203" i="1" s="1"/>
  <c r="H199" i="1"/>
  <c r="G199" i="1"/>
  <c r="F199" i="1"/>
  <c r="E199" i="1"/>
  <c r="D199" i="1"/>
  <c r="I198" i="1"/>
  <c r="I197" i="1"/>
  <c r="I196" i="1"/>
  <c r="I195" i="1"/>
  <c r="I194" i="1"/>
  <c r="I193" i="1"/>
  <c r="I192" i="1"/>
  <c r="I191" i="1"/>
  <c r="I199" i="1" s="1"/>
  <c r="I190" i="1"/>
  <c r="H190" i="1"/>
  <c r="G190" i="1"/>
  <c r="F190" i="1"/>
  <c r="E190" i="1"/>
  <c r="D190" i="1"/>
  <c r="I189" i="1"/>
  <c r="H188" i="1"/>
  <c r="G188" i="1"/>
  <c r="F188" i="1"/>
  <c r="E188" i="1"/>
  <c r="D188" i="1"/>
  <c r="I187" i="1"/>
  <c r="I186" i="1"/>
  <c r="I185" i="1"/>
  <c r="I184" i="1"/>
  <c r="I188" i="1" s="1"/>
  <c r="I183" i="1"/>
  <c r="J182" i="1"/>
  <c r="I182" i="1"/>
  <c r="H182" i="1"/>
  <c r="G182" i="1"/>
  <c r="F182" i="1"/>
  <c r="E182" i="1"/>
  <c r="D182" i="1"/>
  <c r="I181" i="1"/>
  <c r="I180" i="1"/>
  <c r="H179" i="1"/>
  <c r="G179" i="1"/>
  <c r="F179" i="1"/>
  <c r="E179" i="1"/>
  <c r="D179" i="1"/>
  <c r="I178" i="1"/>
  <c r="I177" i="1"/>
  <c r="I176" i="1"/>
  <c r="I179" i="1" s="1"/>
  <c r="J175" i="1"/>
  <c r="H175" i="1"/>
  <c r="G175" i="1"/>
  <c r="F175" i="1"/>
  <c r="E175" i="1"/>
  <c r="D175" i="1"/>
  <c r="I174" i="1"/>
  <c r="I173" i="1"/>
  <c r="I172" i="1"/>
  <c r="I171" i="1"/>
  <c r="I170" i="1"/>
  <c r="I169" i="1"/>
  <c r="I168" i="1"/>
  <c r="I167" i="1"/>
  <c r="I166" i="1"/>
  <c r="I175" i="1" s="1"/>
  <c r="H165" i="1"/>
  <c r="G165" i="1"/>
  <c r="F165" i="1"/>
  <c r="E165" i="1"/>
  <c r="D165" i="1"/>
  <c r="I164" i="1"/>
  <c r="I163" i="1"/>
  <c r="I162" i="1"/>
  <c r="I161" i="1"/>
  <c r="I160" i="1"/>
  <c r="I159" i="1"/>
  <c r="I158" i="1"/>
  <c r="I157" i="1"/>
  <c r="I156" i="1"/>
  <c r="I155" i="1"/>
  <c r="I154" i="1"/>
  <c r="I165" i="1" s="1"/>
  <c r="I153" i="1"/>
  <c r="I152" i="1"/>
  <c r="H151" i="1"/>
  <c r="G151" i="1"/>
  <c r="F151" i="1"/>
  <c r="E151" i="1"/>
  <c r="D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51" i="1" s="1"/>
  <c r="J138" i="1"/>
  <c r="H138" i="1"/>
  <c r="G138" i="1"/>
  <c r="F138" i="1"/>
  <c r="E138" i="1"/>
  <c r="D138" i="1"/>
  <c r="I137" i="1"/>
  <c r="I138" i="1" s="1"/>
  <c r="H136" i="1"/>
  <c r="G136" i="1"/>
  <c r="F136" i="1"/>
  <c r="E136" i="1"/>
  <c r="D136" i="1"/>
  <c r="I135" i="1"/>
  <c r="I134" i="1"/>
  <c r="I136" i="1" s="1"/>
  <c r="H133" i="1"/>
  <c r="G133" i="1"/>
  <c r="F133" i="1"/>
  <c r="E133" i="1"/>
  <c r="D133" i="1"/>
  <c r="I132" i="1"/>
  <c r="I131" i="1"/>
  <c r="I130" i="1"/>
  <c r="I129" i="1"/>
  <c r="I128" i="1"/>
  <c r="I127" i="1"/>
  <c r="I126" i="1"/>
  <c r="I125" i="1"/>
  <c r="I124" i="1"/>
  <c r="I123" i="1"/>
  <c r="I122" i="1"/>
  <c r="I133" i="1" s="1"/>
  <c r="H121" i="1"/>
  <c r="G121" i="1"/>
  <c r="F121" i="1"/>
  <c r="E121" i="1"/>
  <c r="D121" i="1"/>
  <c r="I120" i="1"/>
  <c r="I119" i="1"/>
  <c r="I118" i="1"/>
  <c r="I117" i="1"/>
  <c r="I116" i="1"/>
  <c r="I121" i="1" s="1"/>
  <c r="H115" i="1"/>
  <c r="G115" i="1"/>
  <c r="F115" i="1"/>
  <c r="E115" i="1"/>
  <c r="D115" i="1"/>
  <c r="I114" i="1"/>
  <c r="I113" i="1"/>
  <c r="I112" i="1"/>
  <c r="I111" i="1"/>
  <c r="I115" i="1" s="1"/>
  <c r="J110" i="1"/>
  <c r="H110" i="1"/>
  <c r="G110" i="1"/>
  <c r="F110" i="1"/>
  <c r="E110" i="1"/>
  <c r="D110" i="1"/>
  <c r="I109" i="1"/>
  <c r="I108" i="1"/>
  <c r="I107" i="1"/>
  <c r="I110" i="1" s="1"/>
  <c r="I106" i="1"/>
  <c r="H105" i="1"/>
  <c r="G105" i="1"/>
  <c r="F105" i="1"/>
  <c r="E105" i="1"/>
  <c r="D105" i="1"/>
  <c r="I104" i="1"/>
  <c r="I103" i="1"/>
  <c r="I102" i="1"/>
  <c r="I101" i="1"/>
  <c r="I100" i="1"/>
  <c r="I99" i="1"/>
  <c r="I105" i="1" s="1"/>
  <c r="J98" i="1"/>
  <c r="I98" i="1"/>
  <c r="H98" i="1"/>
  <c r="G98" i="1"/>
  <c r="F98" i="1"/>
  <c r="E98" i="1"/>
  <c r="D98" i="1"/>
  <c r="I97" i="1"/>
  <c r="J96" i="1"/>
  <c r="I96" i="1"/>
  <c r="H96" i="1"/>
  <c r="G96" i="1"/>
  <c r="F96" i="1"/>
  <c r="E96" i="1"/>
  <c r="D96" i="1"/>
  <c r="I95" i="1"/>
  <c r="G94" i="1"/>
  <c r="F94" i="1"/>
  <c r="E94" i="1"/>
  <c r="D94" i="1"/>
  <c r="I93" i="1"/>
  <c r="I94" i="1" s="1"/>
  <c r="H92" i="1"/>
  <c r="G92" i="1"/>
  <c r="F92" i="1"/>
  <c r="E92" i="1"/>
  <c r="D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92" i="1" s="1"/>
  <c r="I76" i="1"/>
  <c r="H75" i="1"/>
  <c r="G75" i="1"/>
  <c r="F75" i="1"/>
  <c r="E75" i="1"/>
  <c r="D75" i="1"/>
  <c r="I74" i="1"/>
  <c r="I73" i="1"/>
  <c r="I72" i="1"/>
  <c r="I71" i="1"/>
  <c r="I70" i="1"/>
  <c r="I69" i="1"/>
  <c r="I68" i="1"/>
  <c r="I75" i="1" s="1"/>
  <c r="H67" i="1"/>
  <c r="G67" i="1"/>
  <c r="F67" i="1"/>
  <c r="E67" i="1"/>
  <c r="D67" i="1"/>
  <c r="I66" i="1"/>
  <c r="I65" i="1"/>
  <c r="I64" i="1"/>
  <c r="I63" i="1"/>
  <c r="I67" i="1" s="1"/>
  <c r="J62" i="1"/>
  <c r="H62" i="1"/>
  <c r="G62" i="1"/>
  <c r="F62" i="1"/>
  <c r="E62" i="1"/>
  <c r="D62" i="1"/>
  <c r="I61" i="1"/>
  <c r="I60" i="1"/>
  <c r="I59" i="1"/>
  <c r="I58" i="1"/>
  <c r="I57" i="1"/>
  <c r="I56" i="1"/>
  <c r="I55" i="1"/>
  <c r="I62" i="1" s="1"/>
  <c r="J54" i="1"/>
  <c r="H54" i="1"/>
  <c r="G54" i="1"/>
  <c r="F54" i="1"/>
  <c r="E54" i="1"/>
  <c r="D54" i="1"/>
  <c r="I53" i="1"/>
  <c r="I52" i="1"/>
  <c r="I51" i="1"/>
  <c r="I54" i="1" s="1"/>
  <c r="I50" i="1"/>
  <c r="J49" i="1"/>
  <c r="I49" i="1"/>
  <c r="H49" i="1"/>
  <c r="G49" i="1"/>
  <c r="F49" i="1"/>
  <c r="E49" i="1"/>
  <c r="D49" i="1"/>
  <c r="I48" i="1"/>
  <c r="J47" i="1"/>
  <c r="H47" i="1"/>
  <c r="G47" i="1"/>
  <c r="F47" i="1"/>
  <c r="E47" i="1"/>
  <c r="D47" i="1"/>
  <c r="I46" i="1"/>
  <c r="I45" i="1"/>
  <c r="I44" i="1"/>
  <c r="I43" i="1"/>
  <c r="I47" i="1" s="1"/>
  <c r="H42" i="1"/>
  <c r="G42" i="1"/>
  <c r="F42" i="1"/>
  <c r="E42" i="1"/>
  <c r="D42" i="1"/>
  <c r="I41" i="1"/>
  <c r="I40" i="1"/>
  <c r="I42" i="1" s="1"/>
  <c r="J39" i="1"/>
  <c r="J265" i="1" s="1"/>
  <c r="H39" i="1"/>
  <c r="G39" i="1"/>
  <c r="F39" i="1"/>
  <c r="E39" i="1"/>
  <c r="D39" i="1"/>
  <c r="I38" i="1"/>
  <c r="I37" i="1"/>
  <c r="I36" i="1"/>
  <c r="I35" i="1"/>
  <c r="I34" i="1"/>
  <c r="I33" i="1"/>
  <c r="I32" i="1"/>
  <c r="I31" i="1"/>
  <c r="I30" i="1"/>
  <c r="I29" i="1"/>
  <c r="I28" i="1"/>
  <c r="I39" i="1" s="1"/>
  <c r="H27" i="1"/>
  <c r="G27" i="1"/>
  <c r="F27" i="1"/>
  <c r="E27" i="1"/>
  <c r="D27" i="1"/>
  <c r="I26" i="1"/>
  <c r="I25" i="1"/>
  <c r="I24" i="1"/>
  <c r="I23" i="1"/>
  <c r="I27" i="1" s="1"/>
  <c r="I22" i="1"/>
  <c r="H21" i="1"/>
  <c r="G21" i="1"/>
  <c r="F21" i="1"/>
  <c r="E21" i="1"/>
  <c r="D21" i="1"/>
  <c r="I20" i="1"/>
  <c r="I19" i="1"/>
  <c r="I18" i="1"/>
  <c r="I21" i="1" s="1"/>
  <c r="H17" i="1"/>
  <c r="H265" i="1" s="1"/>
  <c r="G17" i="1"/>
  <c r="G265" i="1" s="1"/>
  <c r="F17" i="1"/>
  <c r="F265" i="1" s="1"/>
  <c r="E17" i="1"/>
  <c r="E265" i="1" s="1"/>
  <c r="D17" i="1"/>
  <c r="D265" i="1" s="1"/>
  <c r="I16" i="1"/>
  <c r="I15" i="1"/>
  <c r="I14" i="1"/>
  <c r="I13" i="1"/>
  <c r="I12" i="1"/>
  <c r="I17" i="1" l="1"/>
  <c r="I265" i="1" s="1"/>
</calcChain>
</file>

<file path=xl/sharedStrings.xml><?xml version="1.0" encoding="utf-8"?>
<sst xmlns="http://schemas.openxmlformats.org/spreadsheetml/2006/main" count="509" uniqueCount="321">
  <si>
    <t>ІНФОРМАЦІЯ</t>
  </si>
  <si>
    <t>по Чернівецькій  області</t>
  </si>
  <si>
    <t>станом на  01.01.2022</t>
  </si>
  <si>
    <t>(Загальний фонд)</t>
  </si>
  <si>
    <t>грн</t>
  </si>
  <si>
    <t>Код бюджету</t>
  </si>
  <si>
    <t>Одержувач субвенції, адміністративно-територіальна одиниця</t>
  </si>
  <si>
    <t>Назва об'єкту (заходу)</t>
  </si>
  <si>
    <t>Передбачено розписом</t>
  </si>
  <si>
    <t>Фактично перераховано</t>
  </si>
  <si>
    <t>Касові видатки місцевого бюджету</t>
  </si>
  <si>
    <t>Залишок коштів на рахунках місцевих бюджетів</t>
  </si>
  <si>
    <t>Повернуто до державного бюджету</t>
  </si>
  <si>
    <t>на рік</t>
  </si>
  <si>
    <t>на січень-поточний</t>
  </si>
  <si>
    <t>всього</t>
  </si>
  <si>
    <t>поточний</t>
  </si>
  <si>
    <t>Обласний бюджет  Чернівецької області</t>
  </si>
  <si>
    <t>Придбання спортивного інвентарю (у т.ч.турніки, бруси, шведська стінка, рукохід) для облаштування тренажерного комплексу в Глибоцькому професійному ліцеї (вул.Івана Бойка, 4, смт Глибока, Чернівецький район, Чернівецька область)</t>
  </si>
  <si>
    <t>Реконструкція спортивних майданчиків багатопрофільного ліцею для обдарованих дітей з добудовою Буковинського палацу водних видів спорту - I ЧЕРГА по вул. Винниченка, 119 м. Чернівці</t>
  </si>
  <si>
    <t>Придбання обладнання для спортивного майданчика на території державного професійно-технічного навчального закладу «Чернівецький професійний машинобудівний ліцей» (вул. Хотинська, 47 Д, м. Чернівці, Чернівецька область)</t>
  </si>
  <si>
    <t>Капітальний ремонт спортивної зали Глибоцького професійного ліцею (вул. І. Бойка, 4, смт Глибока, Чернівецький район, Чернівецька область)</t>
  </si>
  <si>
    <t>Придбання спортивного інвентарю (320 матів 100*100*3 см 120 кг/м3 ) для мобільного спортивного майданчика для Комунального закладу “Чернівецький обласний центр фізичного здоров’я населення “Спорт для всіх” (вул. Головна, 206, м. Чернівці, Чернівецька область)</t>
  </si>
  <si>
    <t>Разом по обласному бюджету Чернівецької області</t>
  </si>
  <si>
    <t>Бюджет Великокучурівської сільської ТГ</t>
  </si>
  <si>
    <t>Будівництво спортивного майданчика з штучним покриттям с. Снячів Сторожинецького (Чернівецького) району Чернівецької області (Чернівецька обл., Чернівецький район, с. Снячів, вул. Головна, 3)</t>
  </si>
  <si>
    <t>Придбання дитячого майданчика (у т. ч. гірки, гойдалки, навіс) для облаштування дитячого ігрового майданчика в 
с.  Годилів (Чернівецький район, Чернівецька область)</t>
  </si>
  <si>
    <t>Придбання дитячого майданчика (у т. ч. гірки, гойдалки, навіс) для облаштування дитячого ігрового майданчика в 
с.  Тисовець (Чернівецький район, Чернівецька область)</t>
  </si>
  <si>
    <t>Разом по бюджету Великокучурівської сільської ТГ</t>
  </si>
  <si>
    <t>Бюджет Волоківської сільської ТГ</t>
  </si>
  <si>
    <t>Будівництво спортивного майданчика зі штучним покриттям 42*22 м по вул.Шкільна  в  с. Круп'янське Чернівецького району  Чернівецької області</t>
  </si>
  <si>
    <t>Придбання спортивного інвентарю (у т. ч. турніки, бруси, шведська стінка, рукохід) для облаштування тренажерного комплексу в с.  Валя-Кузьмина (Чернівецький район, Чернівецька область)</t>
  </si>
  <si>
    <t>Придбання дитячого майданчика (у т. ч. гірки, гойдалки, навіс) для облаштування дитячого ігрового майданчика в 
с.  Круп’янське (Чернівецький район, Чернівецька область)</t>
  </si>
  <si>
    <t>Капітальний ремонт Валякузьминського дошкільного навчального закладу Волоківської сільської ради Чернівецького району Чернівецької області (вул. Головна, 57 А, с. Валя Кузьмина, Чернівецький район, Чернівецька область)</t>
  </si>
  <si>
    <t>Придбання автогрейдера для потреб Волоківської сільської територіальної громади (Чернівецький район, Чернівецька область)</t>
  </si>
  <si>
    <t>Разом по бюджету Волоківської сільської ТГ</t>
  </si>
  <si>
    <t>Бюджет Глибоцької селищної ТГ</t>
  </si>
  <si>
    <t>Будівництво (капітальний ремонт) спортивного майданчика Глибоцького ліцею (Чернівецька область, Чернівецький район, смт Глибока, вул. Шевченка, 5)</t>
  </si>
  <si>
    <t>Придбання спортивного інвентарю (у т. ч. турніки, бруси, шведська стінка, рукохід) для облаштування тренажерного комплексу в с.  Михайлівка (Чернівецький район, Чернівецька область)</t>
  </si>
  <si>
    <t>Придбання спортивного інвентарю (у т. ч. турніки, бруси, шведська стінка, рукохід) для облаштування тренажерного комплексу в с.  Червона Діброва (Чернівецький район, Чернівецька область)</t>
  </si>
  <si>
    <t>Придбання спортивного інвентарю (у т. ч. турніки, бруси, шведська стінка, рукохід) для облаштування тренажерного комплексу в с.  Черепківці (Чернівецький район, Чернівецька область)</t>
  </si>
  <si>
    <t>Придбання дитячого майданчика (у т. ч. гірки, гойдалки, навіс) для облаштування дитячого ігрового майданчика в
 с.  Димка (Чернівецький район, Чернівецька область)</t>
  </si>
  <si>
    <t>Придбання дитячого майданчика (у т. ч. гірки, гойдалки, навіс) для облаштування дитячого ігрового майданчика в 
с.  Стерче (Чернівецький район, Чернівецька область)</t>
  </si>
  <si>
    <t>Придбання дитячого майданчика (у т. ч. гірки, гойдалки, навіс) для облаштування дитячого ігрового майданчика в смт Глибока (Чернівецький район, Чернівецька область)</t>
  </si>
  <si>
    <t>Капітальний ремонт даху будівлі центрального корпусу Димківського НВК (вул. Центральна, 19, с. Димка, Чернівецький район, Чернівецька область)</t>
  </si>
  <si>
    <t>Придбання спортивного інвентарю (у т. ч. турніки, бруси, шведська стінка, рукохід) для облаштування тренажерного комплексу в c. Слобідка (Чернівецький район, Чернівецька область)</t>
  </si>
  <si>
    <t>Придбання спортивного інвентарю (у т. ч. турніки, бруси, шведська стінка, рукохід) для облаштування тренажерного комплексу в с. Опришени (Чернівецький район, Чернівецька область)</t>
  </si>
  <si>
    <t xml:space="preserve">Капітальний ремонт спортивного майданчика Глибоцького ліцею (Чернівецька область, Чернівецький район, смт Глибока, 
вул. Шевченка, 5) </t>
  </si>
  <si>
    <t>Разом по бюджету Глибоцької селищної ТГ</t>
  </si>
  <si>
    <t>Бюджет Клішковецької сільської ТГ</t>
  </si>
  <si>
    <t>Будівництво спортивного майданчика зі штучним покриттям по вул. Головній, 82-Б в с. Клішківці Дністровського району Чернівецької області</t>
  </si>
  <si>
    <t>Капітальний ремонт будинку культури з впровадженням енергозберігаючих заходів по вул. Маковійчука, 2 в с. Шилівці Дністровського району Чернівецької області</t>
  </si>
  <si>
    <t>Разом по бюджету Клішковецької сільської ТГ</t>
  </si>
  <si>
    <t>Бюджет Мамалигівської сільської ТГ</t>
  </si>
  <si>
    <t>Придбання спортивного інвентарю (у т. ч. турніки, бруси, шведська стінка, рукохід) для облаштування тренажерного комплексу в с.  Драниця (Дністровський район, Чернівецька область)</t>
  </si>
  <si>
    <t>Придбання спортивного інвентарю (у т. ч. турніки, бруси, шведська стінка, рукохід) для облаштування тренажерного комплексу в с.  Несвоя (Дністровський район, Чернівецька область)</t>
  </si>
  <si>
    <t>Придбання дитячого майданчика (у т. ч. гірки, гойдалки, навіс) для облаштування дитячого ігрового майданчика в 
с.  Мамалига (Дністровський район, Чернівецька область)</t>
  </si>
  <si>
    <t>Капітальний ремонт спортивного майданчика с.  Подвірне з облаштуванням універсального спортивного майданчика зі штучним покриттям та бігових доріжок з поліуретановим покриттям (Дністровський район, Чернівецька область)</t>
  </si>
  <si>
    <t>Разом по бюджету Мамалигівської сільської ТГ</t>
  </si>
  <si>
    <t>Бюджет Рукшинської сільської ТГ</t>
  </si>
  <si>
    <t>Капітальний ремонт громадського будинку по вул. Головній, 61 в с. Рукшин Дністровського району Чернівецької області (комунальна власність Рукшинської сільської ради)</t>
  </si>
  <si>
    <t>Разом по бюджету Рукшинської сільської ТГ</t>
  </si>
  <si>
    <t>Бюджет Сокирянської міської ТГ</t>
  </si>
  <si>
    <t>Капітальний ремонт з впровадженням енергозберігаючих технологій закладу дошкільної освіти N 2 "Барвінок" міста Сокиряни, вул. Василя Стуса, 7 Сокирянської міської ради, Дністровського району, Чернівецької області</t>
  </si>
  <si>
    <t>Капітальний ремонт зовнішньої каналізації на території дошкільного закладу по вулиці Головній села Романківці Дністровського району Чернівецької області (адреса: вул. Головна, 40 а, с. Романківці Дністровського району Чернівецької обл.)</t>
  </si>
  <si>
    <t>Капітальний ремонт приміщення закладу дошкільної освіти № 1 “Веселка” вул. Перемоги 2 м. Сокиряни Дністровського району Чернівецької області</t>
  </si>
  <si>
    <t>Реконструкція парку відпочинку в м. Сокиряни Сокирянського району Чернівецької області (коригування)</t>
  </si>
  <si>
    <t>Разом по бюджету Сокирянської міської  ТГ</t>
  </si>
  <si>
    <t>Бюджет Усть-Путильської сільської ТГ</t>
  </si>
  <si>
    <t>Капітальний ремонт будівлі (із влаштуванням санвузла) Розтоківської амбулаторії ЗПСМ по вул. Головній, 172 в с.  Розтоки</t>
  </si>
  <si>
    <t>Капітальний ремонт (заміна вікон) Розтоківського ЗДО по вул. Головна, 122 в с. Розтоки Вижницького району Чернівецької області</t>
  </si>
  <si>
    <t>Капітальний ремонт (заміна вікон) Усть-Путильського ФАПу по вул. Центральній, 99 с. Усть-Путила Вижницького району Чернівецької області</t>
  </si>
  <si>
    <t>Придбання дитячого майданчика та його встановлення по 
вул. Головна, 82 в с. Мариничі Вижницького району Чернівецької області</t>
  </si>
  <si>
    <t>Придбання дитячого майданчика та його встановлення по 
вул. Н. Яремчука в с. Розтоки Вижницького району Чернівецької області</t>
  </si>
  <si>
    <t>Придбання дитячого майданчика та його встановлення по
вул. Федьковича в с. Підзахаричі Вижницького району Чернівецької області</t>
  </si>
  <si>
    <t>Придбання дитячого майданчика та його встановлення по 
вул. Центральна, 51 в с. Усть-Путила Вижницького району Чернівецької області</t>
  </si>
  <si>
    <t>Разом по бюджету Усть-Путильської сільської  ТГ</t>
  </si>
  <si>
    <t>Бюджет Вашківецької міської ТГ</t>
  </si>
  <si>
    <t>Капітальний ремонт ІІ корпусу  КНП Вашківецької міської ради "Вашківецька лікарня реабілітації та паліативної допомоги з поліклінічним відділенням" по вул. Д. Загула, 6-А в м. Вашківці, Вижницького району, Чернівецької області</t>
  </si>
  <si>
    <t>Придбання дитячого майданчика для Замостянського ЗДО Вашківецької міської ради по вул. Головна, 37 с. Замостя Вижницького району Чернівецької області</t>
  </si>
  <si>
    <t>Придбання дитячого майданчика для Карапчівського ЗДО Вашківецької міської ради по вул. Головна, 6 с. Капарчів Вижницького району Чернівецької області</t>
  </si>
  <si>
    <t>Придбання дитячого майданчика для с. Слобода-Банилів Вижницького району Чернівецької області</t>
  </si>
  <si>
    <t>Разом по бюджету Вашківецької міської  ТГ</t>
  </si>
  <si>
    <t>Бюджет Вижницької міської ТГ</t>
  </si>
  <si>
    <t>Будівництво спортивного майданчика з штучним покриттям для Мілієвського ЗЗСО ім. Д. Ю. Загула I - III ступенів вул. Шкільна, 1 в с. Мілієво, Вижницького району, Чернівецької області</t>
  </si>
  <si>
    <t>Капітальний ремонт (заміна вікон та дверей) Вижницького ЗЗСО І—ІІІ ступенів ім. Ю. Федьковича по вул. Українській, 44 в 
м. Вижниця Вижницького району Чернівецької області</t>
  </si>
  <si>
    <t>Капітальний ремонт (заміна вікон та дверей) комунальної будівлі по вул. Буковинській, 3, с. Кибаки Вижницького району Чернівецької області</t>
  </si>
  <si>
    <t>Капітальний ремонт (заміна котла) Вижницького ЗДО № 2 (дитячий садок) по вул. Н. Яремчука, 12 в м. Вижниця Вижницького району Чернівецької області</t>
  </si>
  <si>
    <t>Придбання дитячого ігрового майданчика для Виженського ЗДО (дитячий садок) по вул. Головна, 239 в с. Виженка Вижницького району Чернівецької області</t>
  </si>
  <si>
    <t>Придбання дитячого ігрового майданчика для Черешенського ЗДО № 2 (дитячий садок) по вул. Українська, 30 в с. Черешенька Вижницького району Чернівецької області</t>
  </si>
  <si>
    <t>Придбання ігрового майданчика для Іспаського ЗДО (дитячий садок) по вул. Шевченка, 85 в с. Іспас Вижницького району Чернівецької області</t>
  </si>
  <si>
    <t>Разом по бюджету Вижницької міської  ТГ</t>
  </si>
  <si>
    <t>Бюджет Сторожинецької міської ТГ</t>
  </si>
  <si>
    <t>Будівництво багатофункціонального спортивного майданчика в с. Банилів Підгірний по вул. Головна, 191 Чернівецького району Чернівецької області</t>
  </si>
  <si>
    <t>Капітальний ремонт підвісної кладки через річку Сірет в с. Панка Чернівецького району Чернівецької області</t>
  </si>
  <si>
    <t>Придбання дитячого ігрового майданчика та його встановлення в с.  Ропча, Чернівецького району, Чернівецької області</t>
  </si>
  <si>
    <t>Придбання дитячого ігрового майданчика та його встановлення по вул. Некрасова, 6-8, в м.  Сторожинець, Чернівецького району, Чернівецької області</t>
  </si>
  <si>
    <t>Придбання дитячого ігрового майданчика та його встановлення по вул. Чаплигіна, 47, в м.  Сторожинець, Чернівецького району, Чернівецької області</t>
  </si>
  <si>
    <t>Капітальний ремонт благоустрою Сторожинецького ЗДО “Дзвіночок” по вул. Першотравневій, 4, в м.  Сторожинець, Чернівецького району, Чернівецької області</t>
  </si>
  <si>
    <t>Капітальний ремонт (заміна вікон) Давидівської ЗОШ І—ІІІ ступенів у с. Давидівка Чернівецького району Чернівецької області</t>
  </si>
  <si>
    <t>Капітальний ремонт (перекриття покрівлі) будинку Костинецького старостату по вул. Центральна, 31 в с. Костинці Чернівецького району Чернівецької області</t>
  </si>
  <si>
    <t>Капітальний ремонт приміщення харчоблоку та спортзалу Слобода-Комарівської гімназії по пров. Шкільний, 10 с. Слобода-Комарівці Чернівецького району Чернівецької області</t>
  </si>
  <si>
    <t>Капітальний ремонт спортзалу та вбиралень Новобросковецької ЗОШ І—ІІІ ступенів у с. Заболоття Чернівецького району Чернівецької області</t>
  </si>
  <si>
    <t>Капітальний ремонт Старожадівської амбулаторії загальної практики сімейної медицини КНП “Сторожинецький центр первинної медико-санітарної допомоги” в с. Стара Жадова Чернівецького району Чернівецької області</t>
  </si>
  <si>
    <t>Придбання дитячого ігрового майданчика для с. Зруб-Комарівський Чернівецького району Чернівецької області</t>
  </si>
  <si>
    <t>Придбання дитячого ігрового майданчика для с. Комарівці Чернівецького району Чернівецької області</t>
  </si>
  <si>
    <t>Придбання дитячого ігрового майданчика для с. Панка Чернівецького району Чернівецької області</t>
  </si>
  <si>
    <t>Придбання дитячого ігрового майданчика для с. Ясени Чернівецького району Чернівецької області</t>
  </si>
  <si>
    <t>Проведення капітального ремонту туалетів та харчоблоку Сторожинецької гімназії по вул. Видинівського, 11 в 
м. Сторожинець Чернівецького району Чернівецької області</t>
  </si>
  <si>
    <t>Разом по бюджету Сторожинецької міської  ТГ</t>
  </si>
  <si>
    <t>Бюджет Красноїльської селищної ТГ</t>
  </si>
  <si>
    <t>Капітальний ремонт майданчика спортивного комплексу та проведення благоустрою Красноїльського ліцею №3 в смтКрасноїльськ Чернівецького району Чернівецької області</t>
  </si>
  <si>
    <t>Бюджет Тереблечанської сільської ТГ</t>
  </si>
  <si>
    <t>Капітальний ремонт фельдшерсько-акушерського пункту 
с.  Буківка (Чернівецький район, Чернівецька область)</t>
  </si>
  <si>
    <t>Разом по бюджету Тереблечанської сільської  ТГ</t>
  </si>
  <si>
    <t>Бюджет Чудейської сільської ТГ</t>
  </si>
  <si>
    <t>Будівництво футбольного майданчика з штучним покриттям в с.  Чудей, вул. Карпатська, 7, Чернівецького району, Чернівецької області</t>
  </si>
  <si>
    <t>Разом по бюджету Чудейської сільської  ТГ</t>
  </si>
  <si>
    <t>Бюджет Конятинської сільської ТГ</t>
  </si>
  <si>
    <t>Будівництво спортивного майданчика з штучним покриттям в с.  Довгопілля, вул. І. Миколайчука, 33А, Конятинської сільської ради</t>
  </si>
  <si>
    <t>Капітальний ремонт (заміна вікон) адміністративної будівлі Конятинської сільської ради по вул. Центральній, 162 с. Конятин Вижницького району Чернівецької області</t>
  </si>
  <si>
    <t>Придбання дитячого майданчика для Конятинського ЗДО по 
вул. Центральна, 151 с. Конятин Конятинської сільської ради Вижницького району Чернівецької області</t>
  </si>
  <si>
    <t>Придбання дитячого майданчика для Самаківського ЗЗСО 
І—ІІІ ступенів по вул. Самаківська, 29 с. Самакова Конятинської сільської ради Вижницького району Чернівецької області</t>
  </si>
  <si>
    <t>Придбання дитячого майданчика для Стебнівського ЗДО по 
вул. Головна, 71 с. Стебні Конятинської сільської ради Вижницького району Чернівецької області</t>
  </si>
  <si>
    <t>Придбання дитячого майданчика для Яблуницького ЗДО по 
вул. Головна, 63 с. Яблуниця Конятинської сільської ради Вижницького району Чернівецької області</t>
  </si>
  <si>
    <t>Разом по бюджету Конятинської сільської  ТГ</t>
  </si>
  <si>
    <t>Бюджет Селятинської сільської ТГ</t>
  </si>
  <si>
    <t>Нове будівництво водозабірної свердловини для Селятинського ЗДО в с. Селятин Путильського району Чернівецької області</t>
  </si>
  <si>
    <t>Придбання ігрового майданчика для Шепітського закладу загальної середньої освіти І—ІІІ ступенів по вул. Головній, 67 в с.  Шепіт, Селятинської сільської ради, Вижницького району, Чернівецької області</t>
  </si>
  <si>
    <t>Капітальний ремонт системи опалення Плосківського ЗДО по 
вул. Головна, 78 в с. Плоска Вижницького району Чернівецької області</t>
  </si>
  <si>
    <t>Придбання дитячого ігрового майданчика для Селятинського ЗДО по вул. Митницька, 2 с. Руська Вижницького району Чернівецької області</t>
  </si>
  <si>
    <t>Разом по бюджету Селятинської сільської ТГ</t>
  </si>
  <si>
    <t>Бюджет Острицької сільської ТГ</t>
  </si>
  <si>
    <t>Придбання дитячого майданчика (у т. ч. гірки, гойдалки, навіс) для облаштування дитячого ігрового майданчика в 
с.  Горбова (Чернівецький район, Чернівецька область)</t>
  </si>
  <si>
    <t>Придбання дитячого майданчика (у т. ч. гірки, гойдалки, навіс) для облаштування дитячого ігрового майданчика в 
с.  Луковиця (Чернівецький район, Чернівецька область)</t>
  </si>
  <si>
    <t>Придбання дитячого майданчика (у т. ч. гірки, гойдалки, навіс) для облаштування дитячого ігрового майданчика в с.  Маморниця (Чернівецький район, Чернівецька область)</t>
  </si>
  <si>
    <t>Будівництво спортивного майданчика із штучним покриттям в с. Остриця Острицької сільської ради Герцаївського району Чернівецької області (вул. Ємінеску, 63, с. Остриця, Чернівецький район, Чернівецька область)</t>
  </si>
  <si>
    <t>Разом по бюджету Острицької сільської ТГ</t>
  </si>
  <si>
    <t>Бюджет Мамаївської сільської ТГ</t>
  </si>
  <si>
    <t>Капітальний ремонт (заміна вікон) громадської будівлі (амбулаторія, будинок творчості, пошта) по вул. Центральній, 143 в с. Стрілецький Кут Чернівецького району Чернівецької області</t>
  </si>
  <si>
    <t>Капітальний ремонт адміністративної будівлі (ФАП, будинок культури, сільська рада) с. Біла Чернівецького району Чернівецької області</t>
  </si>
  <si>
    <t>Капітальний ремонт благоустрою Мамаївського НВК № 1 по 
вул. Конституції, 24 с. Мамаївці, Чернівецького району, Чернівецької області</t>
  </si>
  <si>
    <t>Придбання дитячого ігрового майданчика для Лужанського дендропарку по вул. Гагаріна в с. Лужани, Чернівецького району, Чернівецької області</t>
  </si>
  <si>
    <t>Придбання дитячого ігрового майданчика для Мамаївського НВК № 1 по вул. Конституції, 24 с. Мамаївці, Чернівецького району, Чернівецької області</t>
  </si>
  <si>
    <t>Разом по бюджету Мамаївської сільської ТГ</t>
  </si>
  <si>
    <t>Бюджет Кіцманської міської ТГ</t>
  </si>
  <si>
    <t>Капітальний ремонт благоустрою в с. Ошихліби Кіцманської територіальної громади, Чернівецького району, Чернівецької області</t>
  </si>
  <si>
    <t>Капітальний ремонт вул. Ювілейної в с. Валява Кіцманської територіальної громади, Чернівецького району, Чернівецької області</t>
  </si>
  <si>
    <t>Капітальний ремонт спортивного майданчика по вул. Н. Яремчука, 6-ж в с. Шипинці Кіцманської територіальної громади, Чернівецького району, Чернівецької області</t>
  </si>
  <si>
    <t>Придбання спортивного майданчика для Суховерського ЗЗСО I - II ступенів по вул. Шкільна, 1 в с. Суховерхів, Чернівецького району, Чернівецької області</t>
  </si>
  <si>
    <t>Придбання дитячого ігрового майданчика для с.  Ошихліби, Кіцманської міської територіальної громади, Чернівецького району, Чернівецької області</t>
  </si>
  <si>
    <t>Реконструкція стадіону по вул. І. Миколайчука, 1 в 
м.  Кіцмань Чернівецької області</t>
  </si>
  <si>
    <t>Капітальний ремонт (заміна вікон) Кліводинського закладу дошкільної освіти (ясла-сад) по вул. Шкільна, 5, с. Кліводин, Чернівецького району, Чернівецької області</t>
  </si>
  <si>
    <t>Капітальний ремонт (заміна) одного вантажного ліфта у приміщенні КНП “Кіцманська багатопрофільна лікарня інтенсивного лікування” по вул. Незалежності, 1 в м. Кіцмань Чернівецької області</t>
  </si>
  <si>
    <t>Придбання дитячого ігрового майданчика для с. Валява, Чернівецького району, Чернівецької області</t>
  </si>
  <si>
    <t>Придбання дитячого ігрового майданчика для с. Іванківці, Чернівецького району, Чернівецької області</t>
  </si>
  <si>
    <t>Придбання дитячого ігрового майданчика для Суховерхівського ЗДО по вул. Шкільна, 8, с. Суховерхів, Чернівецького району, Чернівецької області</t>
  </si>
  <si>
    <t>Разом по бюджету Кіцманської міської  ТГ</t>
  </si>
  <si>
    <t>Бюджет Юрковецької сільської ТГ</t>
  </si>
  <si>
    <t>Капітальний ремонт спортивного майданчика зі встановленням штучного покриття на території Горошовецького закладу загальної середньої освіти за адресою: вул. Головна, 4 с. Горошівці, Чернівецького району, Чернівецької області</t>
  </si>
  <si>
    <t>Капітальний ремонт спортивного майданчика зі встановленням штучного покриття на території Юрковецького Закладу загальної середньої освіти за адресою: вул. Шкільна, 1 с. Юрківці, Чернівецького району, Чернівецької області</t>
  </si>
  <si>
    <t>Разом по бюджету Юрковецької сільської  ТГ</t>
  </si>
  <si>
    <t>Бюджет Кострижівської селищної ТГ</t>
  </si>
  <si>
    <t>Капітальний ремонт мережі зовнішнього водопроводу в смт Кострижівка, Чернівецького району, Чернівецької області</t>
  </si>
  <si>
    <t>Разом по бюджету Кострижівської селищної  ТГ</t>
  </si>
  <si>
    <t>Бюджет Новоселицької міської ТГ</t>
  </si>
  <si>
    <t>Капітальний ремонт нежитлової будівлі (зал дзю-до) (1-й провулок 28 Червня, 4, місто Новоселиця, Чернівецький район, Чернівецька область)</t>
  </si>
  <si>
    <t>Придбання спортивного інвентарю (у т. ч. турніки, бруси, шведська стінка, рукохід) для облаштування тренажерного комплексу в м.  Новоселиця (Чернівецький район, Чернівецька область)</t>
  </si>
  <si>
    <t>Придбання спортивного інвентарю (у т. ч. турніки, бруси, шведська стінка, рукохід) для облаштування тренажерного комплексу в с.  Зелений Гай (Чернівецький район, Чернівецька область)</t>
  </si>
  <si>
    <t>Придбання спортивного інвентарю (у т. ч. турніки, бруси, шведська стінка, рукохід) для облаштування тренажерного комплексу в с.  Котелеве (Чернівецький район, Чернівецька область)</t>
  </si>
  <si>
    <t>Придбання спортивного інвентарю (у т. ч. турніки, бруси, шведська стінка, рукохід) для облаштування тренажерного комплексу в с.  Рингач (Чернівецький район, Чернівецька область)</t>
  </si>
  <si>
    <t>Придбання спортивного інвентарю (у т. ч. турніки, бруси, шведська стінка, рукохід) для облаштування тренажерного комплексу в с.  Рокитне (Чернівецький район, Чернівецька область)</t>
  </si>
  <si>
    <t>Придбання спортивного інвентарю (у т. ч. турніки, бруси, шведська стінка, рукохід) для облаштування тренажерного комплексу в с.  Шишківці (Чернівецький район, Чернівецька область)</t>
  </si>
  <si>
    <t>Придбання дитячого майданчика (у т. ч. гірки, гойдалки, навіс) для облаштування дитячого ігрового майданчика в 
с.  Довжок (Чернівецький район, Чернівецька область)</t>
  </si>
  <si>
    <t>Придбання дитячого майданчика (у т. ч. гірки, гойдалки, навіс) для облаштування дитячого ігрового майданчика в
 с.  Слобода (Чернівецький район, Чернівецька область)</t>
  </si>
  <si>
    <t>Капітальний ремонт спортивного майданчика с.  Маршинці з облаштуванням універсального спортивного майданчика зі штучним покриттям та бігових доріжок з поліуретановим покриттям (Чернівецький район, Чернівецька область)</t>
  </si>
  <si>
    <t>Будівництво залу для фізкультурно-оздоровчих занять Новоселицької ОТГ по вулиці Головній № 10-а с. Рокитне Новоселицького району Чернівецької області (вул. Головна, 10 А, с. Рокитне, Чернівецький район, Чернівецька область)</t>
  </si>
  <si>
    <t>Капітальний ремонт системи вуличного освітлення в с. Котелеве (Чернівецький район, Чернівецька область)</t>
  </si>
  <si>
    <t>Разом по бюджету Новоселицької міської  ТГ</t>
  </si>
  <si>
    <t>Бюджет Герцаївської  міської ТГ</t>
  </si>
  <si>
    <t>Придбання спортивного інвентарю (у т. ч. турніки, бруси, шведська стінка, рукохід) для облаштування тренажерного комплексу в м.  Герца (Чернівецький район, Чернівецька область)</t>
  </si>
  <si>
    <t>Придбання спортивного інвентарю (у т. ч. турніки, бруси, шведська стінка, рукохід) для облаштування тренажерного комплексу в  с.Петрашівка (Чернівецький район, Чернівецька область)</t>
  </si>
  <si>
    <t>Придбання спортивного інвентарю (у т.ч. турніки, бруси, шведська стінка, рукохід) для облаштування тренажерного комплексу в с. Підвальне (Чернівецький район, Чернівецька область)</t>
  </si>
  <si>
    <t>Придбання спортивного інвентарю (у т. ч. турніки, бруси, шведська стінка, рукохід) для облаштування тренажерного комплексу в с.  Байраки (Чернівецький район, Чернівецька область)</t>
  </si>
  <si>
    <t>Придбання спортивного інвентарю (у т. ч. турніки, бруси, шведська стінка, рукохід) для облаштування тренажерного комплексу в с.  Великосілля (Чернівецький район, Чернівецька область)</t>
  </si>
  <si>
    <t>Придбання спортивного інвентарю (у т. ч. турніки, бруси, шведська стінка, рукохід) для облаштування тренажерного комплексу в с. Могилівка (Чернівецький район, Чернівецька область)</t>
  </si>
  <si>
    <t>Придбання спортивного інвентарю (у т. ч. турніки, бруси, шведська стінка, рукохід) для облаштування тренажерного комплексу в с.  Куликівка (Чернівецький район, Чернівецька область)</t>
  </si>
  <si>
    <t>Придбання спортивного інвентарю (у т. ч. турніки, бруси, шведська стінка, рукохід) для облаштування тренажерного комплексу в с.  Молниця (Чернівецький район, Чернівецька область)</t>
  </si>
  <si>
    <t>Придбання спортивного інвентарю (у т. ч. турніки, бруси, шведська стінка, рукохід) для облаштування тренажерного комплексу в с.  Хряцька (Чернівецький район, Чернівецька область)</t>
  </si>
  <si>
    <t>Капітальний ремонт приміщень комунальної установи “Інклюзивноресурсний центр” Герцаївської міської ради по
 вул. Центральна, 6 А в м. Герца Чернівецького району Чернівецької області</t>
  </si>
  <si>
    <t>Придбання дитячого майданчика (у т.ч. гірки, гойдалки, навіс) для облаштування дитячого ігрового майданчика в с. Лунка (Чернівецький район, Чернівецька область)</t>
  </si>
  <si>
    <t>Придбання спортивного інвентарю (у т.ч. турніки, бруси, шведська стінка, рукохід) для облаштування тренажерного комплексу в 
с. Дяківці (Чернівецький район, Чернівецька область)</t>
  </si>
  <si>
    <t>Придбання спортивного інвентарю (у т.ч. турніки, бруси, шведська стінка, рукохід) для облаштування тренажерного комплексу в 
с. Тернавка (Чернівецький район, Чернівецька область)</t>
  </si>
  <si>
    <t>Разом по бюджету Герцаївської міської  ТГ</t>
  </si>
  <si>
    <t>Бюджет Неполоковецької селищної ТГ</t>
  </si>
  <si>
    <t>Капітальний ремонт Комунального закладу “ЦЕНТР КУЛЬТУРНИХ ПОСЛУГ” Неполоковецької селищної ради, розташованого по вул. Головній, 22 в с. Берегомет Чернівецького району Чернівецької області</t>
  </si>
  <si>
    <t>Капітальний ремонт структурного підрозділу “Молодіжного центру села П'ядиківці” комунального закладу “ЦЕНТР КУЛЬТУРНИХ ПОСЛУГ” Неполоковецької селищної ради“ по вул. Українській, 25 в с. Пядиківці Чернівецького району Чернівецької області</t>
  </si>
  <si>
    <t>Капітальний ремонт котельні Реваківського ЗЗСО I - III ступенів по вул. І. Франка, 7 в с. Реваківці, Чернівецького району, Чернівецької області</t>
  </si>
  <si>
    <t>Капітальний ремонт (заміна дверей) Неполоковецького ЗДО по вул. Заводській, 2 в смт Неполоківці Чернівецького району Чернівецької області</t>
  </si>
  <si>
    <t>Капітальний ремонт (заміна дверей) Неполоковецького ЗЗСО І—ІІІ ступенів по вул. Шевченка, 35 в смт Неполоківці Чернівецького району Чернівецької області</t>
  </si>
  <si>
    <t>Капітальний ремонт (заміна дверей) Реваківського ЗЗСО І—ІІІ ступенів по вул. І. Франка, 7 в с. Реваківці Чернівецького району Чернівецької області</t>
  </si>
  <si>
    <t>Придбання дитячого ігрового майданчика для с. Берегомет, Чернівецького району, Чернівецької області</t>
  </si>
  <si>
    <t xml:space="preserve">Будівництво спортивного майданчика із штучним покриттям  в с. Оршівці Чернівецького району Чернівецької області </t>
  </si>
  <si>
    <t>Реконструкція Берегометського закладу дошкільної освіти по вул.Головна, 20, с.Берегомет Чернівецького району Чернівецької області</t>
  </si>
  <si>
    <t>Разом по бюджету Неполоковецької селищної  ТГ</t>
  </si>
  <si>
    <t>Бюджет Ставчанської сільської ТГ</t>
  </si>
  <si>
    <t>Будівництво спортивного майданчика Ставчанського ЗЗСО І—ІІІ ступенів по вул. Головній, 32 с.  Ставчани, Чернівецького району, Чернівецької області</t>
  </si>
  <si>
    <t>Придбання дитячого ігрового майданчика для Южинецького ДНЗ (ясла-садок) по вул. 28 Червня, 7 с. Южинець, Чернівецького району, Чернівецької області</t>
  </si>
  <si>
    <t>Проведення капітального ремонту (заміна вікон) Шишковецького ЗЗСО І—ІІІ ступенів по вул. 40 річчя Перемоги, 8 в с. Шишківці, Чернівецького району, Чернівецької області</t>
  </si>
  <si>
    <t>Разом по бюджету Ставчанської сільської ТГ</t>
  </si>
  <si>
    <t>Бюджет Хотинської міської ТГ</t>
  </si>
  <si>
    <t>Будівництво майданчика з влаштуванням скейт-парку в м.  Хотин по вул. Кутузова</t>
  </si>
  <si>
    <t>Капітальний ремонт приміщення Хотинської публічної бібліотеки в м.  Хотин по вул. І. Франка, 2</t>
  </si>
  <si>
    <t>Разом по бюджету Хотинської міської ТГ</t>
  </si>
  <si>
    <t>Бюджет Чагорської сільської ТГ</t>
  </si>
  <si>
    <t>Придбання спортивного інвентарю (у т. ч. турніки, бруси, шведська стінка, рукохід) для облаштування тренажерного комплексу в с.  Чагор (Чернівецький район, Чернівецька область)</t>
  </si>
  <si>
    <t>Придбання дитячого майданчика (у т. ч. гірки, гойдалки, навіс) для облаштування дитячого ігрового майданчика в 
с.  Чагор (Чернівецький район, Чернівецька область)</t>
  </si>
  <si>
    <t>Капітальний ремонт будівлі їдальні Чагорської ЗОШ I—III ступенів Чагорської сільської ради (вул. Шевченка, 60, с. Чагор, Чернівецький район, Чернівецька область)</t>
  </si>
  <si>
    <t>Капітальний ремонт пішохідних доріжок та тротуарів Молодійського ДНЗ в с. Молодія Чернівецького району Чернівецької області (вул. Буковинська, 18 В, с. Молодія, Чернівецький район, Чернівецька область)</t>
  </si>
  <si>
    <t>Придбання спортивного інвентарю (у т.ч. турніки, бруси, шведська стінка, рукохід) для облаштування тренажерного комплексу в Молодійській загальноосвітній школі І—ІІІ ступенів Чагорської сільської ради (вул. Буковинська, 70, с. Молодія, Чернівецький район, Чернівецька область)</t>
  </si>
  <si>
    <t>Разом по бюджету Чагорської сільської ТГ</t>
  </si>
  <si>
    <t>Бюджет Новодністровської міської ТГ</t>
  </si>
  <si>
    <t>Реконструкція актової зали ЗОШ ІІ—ІІІ ступенів 
м. Новодністровськ</t>
  </si>
  <si>
    <t>Разом по бюджету Новодністровської міської ТГ</t>
  </si>
  <si>
    <t>Бюджет Ванчиковецької сільської ТГ</t>
  </si>
  <si>
    <t>Будівництво спортивного майданчика з штучним покриттям по вул. Головній в селі Черленівка Ванчіківецької сільської ради Чернівецького району Чернівецької області</t>
  </si>
  <si>
    <t>Придбання спортивного інвентарю (у т. ч. турніки, бруси, шведська стінка, рукохід) для облаштування тренажерного комплексу в с.  Ванчиківці (Чернівецький район, Чернівецька область)</t>
  </si>
  <si>
    <t>Придбання спортивного інвентарю (у т. ч. турніки, бруси, шведська стінка, рукохід) для облаштування тренажерного комплексу в с.  Жилівка (Чернівецький район, Чернівецька область)</t>
  </si>
  <si>
    <t>Придбання спортивного інвентарю (у т. ч. турніки, бруси, шведська стінка, рукохід) для облаштування тренажерного комплексу в с.  Костичани (Чернівецький район, Чернівецька область)</t>
  </si>
  <si>
    <t>Придбання спортивного інвентарю (у т. ч. турніки, бруси, шведська стінка, рукохід) для облаштування тренажерного комплексу в с.  Форосне (Чернівецький район, Чернівецька область)</t>
  </si>
  <si>
    <t>Придбання дитячого майданчика (у т. ч. гірки, гойдалки, навіс) для облаштування дитячого ігрового майданчика в 
с.  Тарасівці (Чернівецький район, Чернівецька область)</t>
  </si>
  <si>
    <t>Придбання дитячого майданчика (у т.ч. гірки, гойдалки, навіс) для облаштування дитячого ігрового майданчика в с. Щербинці (Чернівецький район, Чернівецька область)</t>
  </si>
  <si>
    <t>Придбання спортивного інвентарю (у т.ч. турніки, бруси, шведська стінка, рукохід) для облаштування тренажерного комплексу в 
с. Костичани (Чернівецький район, Чернівецька область)</t>
  </si>
  <si>
    <t>Разом по бюджету Ванчиковецької сільської ТГ</t>
  </si>
  <si>
    <t>Бюджет Карапчівської сільської ТГ</t>
  </si>
  <si>
    <t>Капітальний ремонт спортивного майданчика Йорданештського закладу загальної середньої освіти I - III ступенів Карапчівської сільської ради Чернівецького району Чернівецької області (Чернівецька обл., Чернівецький район, с. Йорданешти, вул. Головна, 19)</t>
  </si>
  <si>
    <t>Придбання спортивного інвентарю (у т. ч. турніки, бруси, шведська стінка, рукохід) для облаштування тренажерного комплексу в с.  Йорданешти (Чернівецький район, Чернівецька область)</t>
  </si>
  <si>
    <t>Придбання дитячого майданчика (у т. ч. гірки, гойдалки, навіс) для облаштування дитячого ігрового майданчика в 
с.  Карапчів (Чернівецький район, Чернівецька область).</t>
  </si>
  <si>
    <t>Разом по бюджету Карапчівської сільської ТГ</t>
  </si>
  <si>
    <t>Бюджет Сучевенської сільської ТГ</t>
  </si>
  <si>
    <t>Придбання спортивного інвентарю (у т. ч. турніки, бруси, шведська стінка, рукохід) для облаштування тренажерного комплексу в с.  Купка (Чернівецький район, Чернівецька область)</t>
  </si>
  <si>
    <t>Придбання дитячого майданчика (у т. ч. гірки, гойдалки, навіс) для облаштування дитячого ігрового майданчика в 
с.  Просикуряни (Чернівецький район, Чернівецька область)</t>
  </si>
  <si>
    <t>Придбання дитячого майданчика (у т. ч. гірки, гойдалки, навіс) для облаштування дитячого ігрового майданчика в 
с.  Просіка (Чернівецький район, Чернівецька область)</t>
  </si>
  <si>
    <t>Придбання дитячого майданчика (у т. ч. гірки, гойдалки, навіс) для облаштування дитячого ігрового майданчика в 
с.  Сучевени (Чернівецький район, Чернівецька область)</t>
  </si>
  <si>
    <t>Придбання автогрейдера для потреб Сучевенської сільської територіальної громади (Чернівецький район, Чернівецька область)</t>
  </si>
  <si>
    <t>Влаштування внутрішніх вбиралень у Купському НВК № 2 Сучевенської сільської ради (вул. Центральна, 78 А, с. Купка, Чернівецький район, Чернівецька область)</t>
  </si>
  <si>
    <t>Разом по бюджету Сучевенської сільської ТГ</t>
  </si>
  <si>
    <t>Бюджет Кадубовецької сільської ТГ</t>
  </si>
  <si>
    <t>Капітальний ремонт огорожі навколо стадіону та парку в с. Кадубівці, Чернівецького району, Чернівецької області</t>
  </si>
  <si>
    <t>Капітальний ремонт спортивного майданчика зі встановленням штучного покриття на території Кадубовецького Закладу загальної середньої освіти I - III ст., за адресою: вул. 28 Червня, 1 с. Кадубівці, Чернівецького району, Чернівецької області</t>
  </si>
  <si>
    <t>Придбання шкільного автобуса для Кадубовецького закладу загальної середньої освіти I - III ст., вул. 28 Червня, 1, с. Кадубівці, Чернівецького району, Чернівецької області</t>
  </si>
  <si>
    <t>Разом по бюджету Кадубовецької сільської ТГ</t>
  </si>
  <si>
    <t>Бюджет Банилівської сільської ТГ</t>
  </si>
  <si>
    <t>Капітальний ремонт будівлі, майстерні-їдальні Бережницького закладу загальної середньої освіти І—ІІ ступенів – закладу дошкільної освіти по вул. Головній, 78 с. Бережниця Вижницького району Чернівецької області</t>
  </si>
  <si>
    <t>Капітальний ремонт спортивного майданчика Банилівського ЗЗСО І—ІІІ ступенів ім. І. Діяконюка по вул. Гостинець, 65 с. Банилів Вижницького району Чернівецької області</t>
  </si>
  <si>
    <t>Разом по бюджету Банилівської сільської ТГ</t>
  </si>
  <si>
    <t>Бюджет Берегометської селищної ТГ</t>
  </si>
  <si>
    <t>Капітальний ремонт Долішньошепітського закладу загальної середньої освіти І-ІІІ ступенів  - закладу дошкільної освіти Берегометської селищної ради вул. Головна, 202А  в с. Долішній Шепіт, Вижницького району, Чернівецької області</t>
  </si>
  <si>
    <t>Капітальний ремонт покрівлі Лукавецької ЗОШ І—ІІІ ступенів по вул. Головній, 162, в с.  Лукавці, Вижницького району, Чернівецької області</t>
  </si>
  <si>
    <t>Капітальний ремонт (заміна вікон та дверей) Мигівської амбулаторії загальної практики сімейної медицини КНП “Берегометський центр первинної медико-санітарної допомоги” 
с. Мигово Вижницького району Чернівецької області</t>
  </si>
  <si>
    <t>Капітальний ремонт Берегометського ЗЗСО І—ІІІ ступенів № 3 по вул. Шевченка, 50 смт Берегомет Вижницького району Чернівецької області</t>
  </si>
  <si>
    <t>Капітальний ремонт благоустрою с. Мигово Вижницького району Чернівецької області</t>
  </si>
  <si>
    <t>Придбання дитячого ігрового майданчика для с. Лукавці Вижницького району Чернівецької області</t>
  </si>
  <si>
    <t>Придбання дитячого майданчика для Берегометського ЗДО № 3 “Барвінок” по вул. О. Кобилянської, 276 смт Берегомет Вижницького району Чернівецької області</t>
  </si>
  <si>
    <t>Будівництво спортивного майданчика із штучним покриттям в с.Мигово Вижницького району Чернівецької області</t>
  </si>
  <si>
    <t>Разом по бюджету Берегометської селищної ТГ</t>
  </si>
  <si>
    <t>Бюджет Брусницької сільської ТГ</t>
  </si>
  <si>
    <t>Будівництво спортивного майданчика 42х22 м  з покриттям “штучна трава” в с. Брусниця, Вижницького району, Чернівецької області</t>
  </si>
  <si>
    <t>Капітальний ремонт системи опалення Брусницького ЗДО (ясла-садок) по вул. Буковинська, 15 в с. Брусниця Вижницького району Чернівецької області</t>
  </si>
  <si>
    <t>Придбання дитячого ігрового майданчика для с. Діброва Вижницького району Чернівецької області</t>
  </si>
  <si>
    <t>Разом по бюджету Брусницької сільської ТГ</t>
  </si>
  <si>
    <t>Бюджет Кам'янецької сільської ТГ</t>
  </si>
  <si>
    <t>Капітальний ремонт спортивного майданчика Багринівської загальноосвітньої школи I - III ступеню Кам'янецької сільської ради Чернівецького району Чернівецької області (Чернівецька обл., Чернівецький район, с. Багринівка, вул. Центральна, 42)</t>
  </si>
  <si>
    <t>Придбання спортивного інвентарю (у т. ч. турніки, бруси, шведська стінка, рукохід) для облаштування тренажерного комплексу в с.  Старий Вовчинець (Чернівецький район, Чернівецька область)</t>
  </si>
  <si>
    <t>Придбання дитячого майданчика (у т. ч. гірки, гойдалки, навіс) для облаштування дитячого ігрового майданчика в 
с.  Кам’янка (Чернівецький район, Чернівецька область)</t>
  </si>
  <si>
    <t>Капітальний ремонт спортивного майданчика с.  Кам’янка з облаштуванням універсального спортивного майданчика зі штучним покриттям та бігових доріжок з поліуретановим покриттям (Чернівецький район, Чернівецька обл.)</t>
  </si>
  <si>
    <t>Капітальний ремонт автомобільної дороги загального користування місцевого значення 026049 Петричанка – 
с. ВадулСірет (ділянка дороги Кам’янка – Черепківка) на ділянці 0+000-6+800”</t>
  </si>
  <si>
    <t>Разом по бюджету  Кам'янецької сільської  ТГ</t>
  </si>
  <si>
    <t>Бюджет Кам'янської сільської ТГ</t>
  </si>
  <si>
    <t>Капітальний ремонт спортивного майданчика Михальчанського ліцею Кам'янської сільської ради (Чернівецька область, Чернівецький район, с. Михальча, Героїв Майдану, 22)</t>
  </si>
  <si>
    <t>Придбання дитячого майданчика (у т. ч. гірки, гойдалки, навіс) для облаштування дитячого ігрового майданчика в 
с.  Михальча (Чернівецький район, Чернівецька область)</t>
  </si>
  <si>
    <t>Капітальний ремонт спортивного майданчика с.  Кам’яна з облаштуванням універсального спортивного майданчика зі штучним покриттям та бігових доріжок з поліуретановим покриттям (Чернівецький район, Чернівецька область)</t>
  </si>
  <si>
    <t>Придбання дитячого ігрового майданчика для с. Дубове Чернівецького району Чернівецької області</t>
  </si>
  <si>
    <t>Придбання дитячого ігрового майданчика для с. Спаська Чернівецького району Чернівецької області</t>
  </si>
  <si>
    <t>Придбання техніки спеціального призначення (трактор) для потреб Кам’янської сільської ради (Чернівецький район, Чернівецька область)</t>
  </si>
  <si>
    <t>Разом по бюджету  Кам'янської сільської  ТГ</t>
  </si>
  <si>
    <t>Бюджет Кельменецької селищної ТГ</t>
  </si>
  <si>
    <t>Капітальний ремонт вуличного освітлення із заміною світильників на основі ламп розжарювання на світильники на сонові LED технологій с. Комарів Дністровського району Чернівецької області</t>
  </si>
  <si>
    <t>Капітальний ремонт даху та заміна вікон і дверей фельдшерсько-акушерського пункту в с. Мошанець Дністровського району Чернівецької області</t>
  </si>
  <si>
    <t>Разом по бюджету  Кельменецької селищної  ТГ</t>
  </si>
  <si>
    <t>Бюджет  Петровецької сільської  ТГ</t>
  </si>
  <si>
    <t>Капітальний ремонт будівлі стадіону “Мрія” в с. Верхні Петрівці Чернівецького району Чернівецької області</t>
  </si>
  <si>
    <t>Разом по бюджету  Петровецької сільської  ТГ</t>
  </si>
  <si>
    <t>Бюджет Путильської селищної ТГ</t>
  </si>
  <si>
    <t>Будівництво Дихтинецької амбулаторії загальної практики сімейної медицини по вул. Головній, 152 у с. Дихтинець Путильської селищної ради Вижницького району Чернівецької області</t>
  </si>
  <si>
    <t>Капітальний ремонт (заміна вікон та дверей) Путильського ЗЗСО І—ІІІ ступенів по вулиці Українській, 114 смт Путила Путильської селищної ради Вижницького району Чернівецької області</t>
  </si>
  <si>
    <t>Придбання дитячого майданчика для Дихтинецького ЗДО по 
вул. Головній, 128 с. Дихтинець Путильської селищної ради Вижницького району Чернівецької області</t>
  </si>
  <si>
    <t>Придбання дитячого майданчика для Киселицького ЗДО по 
вул. Головна, 50 с. Киселиці Путильської селищної ради Вижницького району Чернівецької області</t>
  </si>
  <si>
    <t>Придбання дитячого майданчика для Путильського ЗДО по 
вул. Алєксєєва, 16 смт Путила Путильської селищної ради Вижницького району Чернівецької області</t>
  </si>
  <si>
    <t>Придбання дитячого майданчика для Сергіївського ЗДО по 
вул. Головна, 85 с. Сергії Путильської селищної ради Вижницького району Чернівецької області</t>
  </si>
  <si>
    <t>Разом по бюджету  Путильської селищної  ТГ</t>
  </si>
  <si>
    <t>Бюджет Тарашанської сільської ТГ</t>
  </si>
  <si>
    <t>Придбання спортивного інвентарю (у т. ч. турніки, бруси, шведська стінка, рукохід) для облаштування тренажерного комплексу в с.  Турятка (Чернівецький район, Чернівецька область)</t>
  </si>
  <si>
    <t>Придбання дитячого майданчика (у т. ч. гірки, гойдалки, навіс) для облаштування дитячого ігрового майданчика в 
с.  Поляна (Чернівецький район, Чернівецька область)</t>
  </si>
  <si>
    <t>Разом по бюджету  Тарашанської сільської  ТГ</t>
  </si>
  <si>
    <t>Бюджет Топорівської сільської ТГ</t>
  </si>
  <si>
    <t>Будівництво спортивного майданчика із штучним покриттям 
с. Топорівка Новоселицького району Чернівецької області
(вул. Шевченка, 6, с. Топорівці, Чернівецький район, Чернівецька область)</t>
  </si>
  <si>
    <t>Разом по бюджету  Топорівської сільської  ТГ</t>
  </si>
  <si>
    <t>Бюджет Чернівецької міської ТГ</t>
  </si>
  <si>
    <t>Капітальний ремонт спортивного майданчика Чернівецької ЗОШ N 31 (Чернівецька область, м. Чернівці, вул. Дібровецька, 5-А)</t>
  </si>
  <si>
    <t>Придбання елементів скейт парку</t>
  </si>
  <si>
    <t>Придбання обладнання для встановлення системи відеоспостереження у Комунальній бюджетній установі “Музична школа № 3 міста Чернівців” (вул. Юнацька, 1, м. Чернівці, Чернівецька область)</t>
  </si>
  <si>
    <t>Разом по бюджету  Чернівецької міської  ТГ</t>
  </si>
  <si>
    <r>
      <rPr>
        <b/>
        <sz val="24"/>
        <rFont val="Times New Roman"/>
        <family val="1"/>
        <charset val="204"/>
      </rPr>
      <t>УСЬОГО</t>
    </r>
    <r>
      <rPr>
        <b/>
        <sz val="26"/>
        <rFont val="Times New Roman"/>
        <family val="1"/>
        <charset val="204"/>
      </rPr>
      <t>по Чернівецькій області</t>
    </r>
  </si>
  <si>
    <t>(Спеціальний фонд)</t>
  </si>
  <si>
    <t>Будівництво футбольного майданчика із штучним покриттям в с.Карапчів вул.Центальна,28, Вижницького району Чернівецької області</t>
  </si>
  <si>
    <t>Капітальний ремонт адміністративної будівлі (дитячий садочок) по вул. Гаврилюка № 1, в с.  Новий Киселів</t>
  </si>
  <si>
    <t>Капітальний ремонт даху Росошанівського навчально-виховного комплексу (дошкільного підрозділу) по вулиці Центральній 36 с. Росошани Дністровського району Чернівецької області</t>
  </si>
  <si>
    <t>Разом по бюджету Кельменецької  селищної ТГ</t>
  </si>
  <si>
    <t>УСЬОГО по Чернівецькій області</t>
  </si>
  <si>
    <t>щодо надання у 2021 році та використання субвенції з державного бюджету місцевим бюджетам на здійснення заходів щодо соціально-економічного розвитку окремих територій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</si>
</sst>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sz val="18"/>
      <name val="Times New Roman"/>
      <family val="1"/>
      <charset val="1"/>
    </font>
    <font>
      <sz val="28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28"/>
      <name val="Times New Roman"/>
      <family val="1"/>
      <charset val="204"/>
    </font>
    <font>
      <sz val="20"/>
      <name val="Times New Roman"/>
      <family val="1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i/>
      <sz val="24"/>
      <name val="Times New Roman"/>
      <family val="1"/>
      <charset val="204"/>
    </font>
    <font>
      <sz val="24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8"/>
      <name val="Times New Roman"/>
      <family val="1"/>
      <charset val="1"/>
    </font>
    <font>
      <b/>
      <sz val="24"/>
      <name val="Times New Roman"/>
      <family val="1"/>
      <charset val="204"/>
    </font>
    <font>
      <b/>
      <sz val="22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" fontId="2" fillId="0" borderId="0" xfId="0" applyNumberFormat="1" applyFont="1"/>
    <xf numFmtId="0" fontId="6" fillId="0" borderId="0" xfId="0" applyFont="1"/>
    <xf numFmtId="0" fontId="8" fillId="0" borderId="0" xfId="0" applyFont="1" applyBorder="1" applyAlignment="1">
      <alignment horizontal="right" vertical="center" wrapText="1"/>
    </xf>
    <xf numFmtId="0" fontId="9" fillId="0" borderId="0" xfId="0" applyFont="1"/>
    <xf numFmtId="0" fontId="10" fillId="0" borderId="0" xfId="0" applyFont="1"/>
    <xf numFmtId="0" fontId="8" fillId="0" borderId="1" xfId="0" applyFont="1" applyBorder="1" applyAlignment="1">
      <alignment horizontal="left" vertical="center" wrapText="1"/>
    </xf>
    <xf numFmtId="4" fontId="14" fillId="0" borderId="0" xfId="0" applyNumberFormat="1" applyFont="1"/>
    <xf numFmtId="0" fontId="13" fillId="0" borderId="0" xfId="0" applyFont="1"/>
    <xf numFmtId="2" fontId="7" fillId="0" borderId="1" xfId="0" applyNumberFormat="1" applyFont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13" fillId="0" borderId="1" xfId="0" applyFont="1" applyBorder="1"/>
    <xf numFmtId="49" fontId="15" fillId="0" borderId="1" xfId="0" applyNumberFormat="1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49" fontId="15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/>
    <xf numFmtId="49" fontId="12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/>
    <xf numFmtId="49" fontId="15" fillId="0" borderId="1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3CDDD"/>
    <pageSetUpPr fitToPage="1"/>
  </sheetPr>
  <dimension ref="A1:M265"/>
  <sheetViews>
    <sheetView tabSelected="1" view="pageBreakPreview" topLeftCell="A261" zoomScale="44" zoomScaleNormal="60" zoomScalePageLayoutView="44" workbookViewId="0">
      <selection activeCell="A8" sqref="A8:J8"/>
    </sheetView>
  </sheetViews>
  <sheetFormatPr defaultRowHeight="23" x14ac:dyDescent="0.5"/>
  <cols>
    <col min="1" max="1" width="33.3984375" style="1" customWidth="1"/>
    <col min="2" max="2" width="78" style="1" customWidth="1"/>
    <col min="3" max="3" width="66.5" style="1" customWidth="1"/>
    <col min="4" max="4" width="36.796875" style="1" customWidth="1"/>
    <col min="5" max="5" width="38.3984375" style="1" customWidth="1"/>
    <col min="6" max="6" width="38.59765625" style="1" customWidth="1"/>
    <col min="7" max="7" width="34.5" style="1" customWidth="1"/>
    <col min="8" max="8" width="34.296875" style="1" customWidth="1"/>
    <col min="9" max="9" width="34.59765625" style="1" customWidth="1"/>
    <col min="10" max="10" width="33.59765625" style="1" customWidth="1"/>
    <col min="11" max="11" width="19" style="2" customWidth="1"/>
    <col min="12" max="12" width="12.796875" style="2" customWidth="1"/>
    <col min="13" max="1025" width="8.796875" customWidth="1"/>
  </cols>
  <sheetData>
    <row r="1" spans="1:13" ht="35.5" x14ac:dyDescent="0.75">
      <c r="A1"/>
      <c r="B1"/>
      <c r="C1"/>
      <c r="D1"/>
      <c r="E1"/>
      <c r="F1"/>
      <c r="G1"/>
      <c r="H1" s="3"/>
      <c r="I1" s="3"/>
      <c r="J1" s="4"/>
      <c r="K1"/>
      <c r="L1"/>
    </row>
    <row r="2" spans="1:13" s="1" customFormat="1" ht="44.25" customHeight="1" x14ac:dyDescent="0.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5"/>
      <c r="L2" s="5"/>
    </row>
    <row r="3" spans="1:13" s="6" customFormat="1" ht="105" customHeight="1" x14ac:dyDescent="0.55000000000000004">
      <c r="A3" s="36" t="s">
        <v>320</v>
      </c>
      <c r="B3" s="36"/>
      <c r="C3" s="36"/>
      <c r="D3" s="36"/>
      <c r="E3" s="36"/>
      <c r="F3" s="36"/>
      <c r="G3" s="36"/>
      <c r="H3" s="36"/>
      <c r="I3" s="36"/>
      <c r="J3" s="36"/>
      <c r="K3" s="5"/>
      <c r="L3" s="5"/>
    </row>
    <row r="4" spans="1:13" s="1" customFormat="1" ht="66" customHeight="1" x14ac:dyDescent="0.5">
      <c r="A4" s="37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5"/>
      <c r="L4" s="5"/>
    </row>
    <row r="5" spans="1:13" ht="48" customHeight="1" x14ac:dyDescent="0.3">
      <c r="A5" s="36" t="s">
        <v>2</v>
      </c>
      <c r="B5" s="36"/>
      <c r="C5" s="36"/>
      <c r="D5" s="36"/>
      <c r="E5" s="36"/>
      <c r="F5" s="36"/>
      <c r="G5" s="36"/>
      <c r="H5" s="36"/>
      <c r="I5" s="36"/>
      <c r="J5" s="36"/>
      <c r="K5"/>
      <c r="L5"/>
    </row>
    <row r="6" spans="1:13" ht="48" customHeight="1" x14ac:dyDescent="0.3">
      <c r="A6" s="36" t="s">
        <v>3</v>
      </c>
      <c r="B6" s="36"/>
      <c r="C6" s="36"/>
      <c r="D6" s="36"/>
      <c r="E6" s="36"/>
      <c r="F6" s="36"/>
      <c r="G6" s="36"/>
      <c r="H6" s="36"/>
      <c r="I6" s="36"/>
      <c r="J6" s="36"/>
      <c r="K6"/>
      <c r="L6"/>
    </row>
    <row r="7" spans="1:13" ht="13" x14ac:dyDescent="0.3">
      <c r="A7"/>
      <c r="B7"/>
      <c r="C7"/>
      <c r="D7"/>
      <c r="E7"/>
      <c r="F7"/>
      <c r="G7"/>
      <c r="H7"/>
      <c r="I7"/>
      <c r="J7"/>
      <c r="K7"/>
      <c r="L7"/>
    </row>
    <row r="8" spans="1:13" s="8" customFormat="1" ht="33.75" customHeight="1" x14ac:dyDescent="0.5">
      <c r="A8" s="30" t="s">
        <v>4</v>
      </c>
      <c r="B8" s="30"/>
      <c r="C8" s="30"/>
      <c r="D8" s="30"/>
      <c r="E8" s="30"/>
      <c r="F8" s="30"/>
      <c r="G8" s="30"/>
      <c r="H8" s="30"/>
      <c r="I8" s="30"/>
      <c r="J8" s="30"/>
      <c r="K8" s="5"/>
      <c r="L8" s="5"/>
    </row>
    <row r="9" spans="1:13" s="9" customFormat="1" ht="66" customHeight="1" x14ac:dyDescent="0.5">
      <c r="A9" s="31" t="s">
        <v>5</v>
      </c>
      <c r="B9" s="31" t="s">
        <v>6</v>
      </c>
      <c r="C9" s="32" t="s">
        <v>7</v>
      </c>
      <c r="D9" s="33" t="s">
        <v>8</v>
      </c>
      <c r="E9" s="33"/>
      <c r="F9" s="33" t="s">
        <v>9</v>
      </c>
      <c r="G9" s="33"/>
      <c r="H9" s="34" t="s">
        <v>10</v>
      </c>
      <c r="I9" s="34" t="s">
        <v>11</v>
      </c>
      <c r="J9" s="34" t="s">
        <v>12</v>
      </c>
      <c r="K9" s="5"/>
      <c r="L9" s="5"/>
    </row>
    <row r="10" spans="1:13" ht="102" customHeight="1" x14ac:dyDescent="0.3">
      <c r="A10" s="31"/>
      <c r="B10" s="31"/>
      <c r="C10" s="32"/>
      <c r="D10" s="13" t="s">
        <v>13</v>
      </c>
      <c r="E10" s="13" t="s">
        <v>14</v>
      </c>
      <c r="F10" s="13" t="s">
        <v>15</v>
      </c>
      <c r="G10" s="13" t="s">
        <v>16</v>
      </c>
      <c r="H10" s="34"/>
      <c r="I10" s="34"/>
      <c r="J10" s="34"/>
      <c r="K10"/>
      <c r="L10"/>
    </row>
    <row r="11" spans="1:13" ht="25.5" customHeight="1" x14ac:dyDescent="0.3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/>
      <c r="L11"/>
    </row>
    <row r="12" spans="1:13" ht="310.5" customHeight="1" x14ac:dyDescent="0.5">
      <c r="A12" s="15">
        <v>24100000000</v>
      </c>
      <c r="B12" s="16" t="s">
        <v>17</v>
      </c>
      <c r="C12" s="10" t="s">
        <v>18</v>
      </c>
      <c r="D12" s="17">
        <v>42000</v>
      </c>
      <c r="E12" s="17">
        <v>42000</v>
      </c>
      <c r="F12" s="17">
        <v>42000</v>
      </c>
      <c r="G12" s="17">
        <v>42000</v>
      </c>
      <c r="H12" s="17">
        <v>42000</v>
      </c>
      <c r="I12" s="17">
        <f t="shared" ref="I12:I20" si="0">F12-H12</f>
        <v>0</v>
      </c>
      <c r="J12" s="14"/>
      <c r="K12" s="5"/>
      <c r="L12" s="5"/>
      <c r="M12" s="5"/>
    </row>
    <row r="13" spans="1:13" s="12" customFormat="1" ht="297" x14ac:dyDescent="0.5">
      <c r="A13" s="15">
        <v>24100000000</v>
      </c>
      <c r="B13" s="16" t="s">
        <v>17</v>
      </c>
      <c r="C13" s="10" t="s">
        <v>19</v>
      </c>
      <c r="D13" s="17">
        <v>30000000</v>
      </c>
      <c r="E13" s="17">
        <v>30000000</v>
      </c>
      <c r="F13" s="17">
        <v>30000000</v>
      </c>
      <c r="G13" s="17">
        <v>9797000</v>
      </c>
      <c r="H13" s="17">
        <v>12324684.699999999</v>
      </c>
      <c r="I13" s="17">
        <f t="shared" si="0"/>
        <v>17675315.300000001</v>
      </c>
      <c r="J13" s="18"/>
      <c r="K13" s="11"/>
      <c r="L13" s="11"/>
    </row>
    <row r="14" spans="1:13" s="12" customFormat="1" ht="348" customHeight="1" x14ac:dyDescent="0.5">
      <c r="A14" s="15">
        <v>24100000000</v>
      </c>
      <c r="B14" s="16" t="s">
        <v>17</v>
      </c>
      <c r="C14" s="10" t="s">
        <v>20</v>
      </c>
      <c r="D14" s="17">
        <v>20000</v>
      </c>
      <c r="E14" s="17">
        <v>20000</v>
      </c>
      <c r="F14" s="17">
        <v>20000</v>
      </c>
      <c r="G14" s="17">
        <v>20000</v>
      </c>
      <c r="H14" s="17"/>
      <c r="I14" s="17">
        <f t="shared" si="0"/>
        <v>20000</v>
      </c>
      <c r="J14" s="18"/>
      <c r="K14" s="11"/>
      <c r="L14" s="11"/>
    </row>
    <row r="15" spans="1:13" s="12" customFormat="1" ht="231" x14ac:dyDescent="0.5">
      <c r="A15" s="15">
        <v>24100000000</v>
      </c>
      <c r="B15" s="16" t="s">
        <v>17</v>
      </c>
      <c r="C15" s="10" t="s">
        <v>21</v>
      </c>
      <c r="D15" s="17">
        <v>550000</v>
      </c>
      <c r="E15" s="17">
        <v>550000</v>
      </c>
      <c r="F15" s="17">
        <v>550000</v>
      </c>
      <c r="G15" s="17">
        <v>550000</v>
      </c>
      <c r="H15" s="17">
        <v>550000</v>
      </c>
      <c r="I15" s="17">
        <f t="shared" si="0"/>
        <v>0</v>
      </c>
      <c r="J15" s="18"/>
      <c r="K15" s="11"/>
      <c r="L15" s="11"/>
    </row>
    <row r="16" spans="1:13" s="12" customFormat="1" ht="396" x14ac:dyDescent="0.5">
      <c r="A16" s="15">
        <v>24100000000</v>
      </c>
      <c r="B16" s="16" t="s">
        <v>17</v>
      </c>
      <c r="C16" s="10" t="s">
        <v>22</v>
      </c>
      <c r="D16" s="17">
        <v>220000</v>
      </c>
      <c r="E16" s="17">
        <v>220000</v>
      </c>
      <c r="F16" s="17">
        <v>220000</v>
      </c>
      <c r="G16" s="17">
        <v>220000</v>
      </c>
      <c r="H16" s="17">
        <v>218880</v>
      </c>
      <c r="I16" s="17">
        <f t="shared" si="0"/>
        <v>1120</v>
      </c>
      <c r="J16" s="18"/>
      <c r="K16" s="11"/>
      <c r="L16" s="11"/>
    </row>
    <row r="17" spans="1:12" ht="76.5" customHeight="1" x14ac:dyDescent="0.3">
      <c r="A17" s="15">
        <v>24100000000</v>
      </c>
      <c r="B17" s="19" t="s">
        <v>23</v>
      </c>
      <c r="C17" s="19"/>
      <c r="D17" s="20">
        <f>D13+D12+D14+D15+D16</f>
        <v>30832000</v>
      </c>
      <c r="E17" s="20">
        <f>E13+E12+E14+E15+E16</f>
        <v>30832000</v>
      </c>
      <c r="F17" s="20">
        <f>F13+F12+F14+F15+F16</f>
        <v>30832000</v>
      </c>
      <c r="G17" s="20">
        <f>G13+G12+G14+G15+G16</f>
        <v>10629000</v>
      </c>
      <c r="H17" s="20">
        <f>H13+H12+H14+H15+H16</f>
        <v>13135564.699999999</v>
      </c>
      <c r="I17" s="17">
        <f t="shared" si="0"/>
        <v>17696435.300000001</v>
      </c>
      <c r="J17" s="20"/>
      <c r="K17"/>
      <c r="L17"/>
    </row>
    <row r="18" spans="1:12" ht="297" x14ac:dyDescent="0.3">
      <c r="A18" s="15">
        <v>24502000000</v>
      </c>
      <c r="B18" s="16" t="s">
        <v>24</v>
      </c>
      <c r="C18" s="10" t="s">
        <v>25</v>
      </c>
      <c r="D18" s="17">
        <v>1248000</v>
      </c>
      <c r="E18" s="17">
        <v>1248000</v>
      </c>
      <c r="F18" s="17">
        <v>1248000</v>
      </c>
      <c r="G18" s="17">
        <v>124000</v>
      </c>
      <c r="H18" s="17">
        <v>1248000</v>
      </c>
      <c r="I18" s="17">
        <f t="shared" si="0"/>
        <v>0</v>
      </c>
      <c r="J18" s="18"/>
      <c r="K18"/>
      <c r="L18"/>
    </row>
    <row r="19" spans="1:12" ht="264" x14ac:dyDescent="0.3">
      <c r="A19" s="15">
        <v>24502000000</v>
      </c>
      <c r="B19" s="16" t="s">
        <v>24</v>
      </c>
      <c r="C19" s="10" t="s">
        <v>26</v>
      </c>
      <c r="D19" s="17">
        <v>48000</v>
      </c>
      <c r="E19" s="17">
        <v>48000</v>
      </c>
      <c r="F19" s="17">
        <v>48000</v>
      </c>
      <c r="G19" s="17">
        <v>2000</v>
      </c>
      <c r="H19" s="17">
        <v>48000</v>
      </c>
      <c r="I19" s="17">
        <f t="shared" si="0"/>
        <v>0</v>
      </c>
      <c r="J19" s="18"/>
      <c r="K19"/>
      <c r="L19"/>
    </row>
    <row r="20" spans="1:12" ht="264" x14ac:dyDescent="0.3">
      <c r="A20" s="15">
        <v>24502000000</v>
      </c>
      <c r="B20" s="16" t="s">
        <v>24</v>
      </c>
      <c r="C20" s="10" t="s">
        <v>27</v>
      </c>
      <c r="D20" s="17">
        <v>48000</v>
      </c>
      <c r="E20" s="17">
        <v>48000</v>
      </c>
      <c r="F20" s="17">
        <v>48000</v>
      </c>
      <c r="G20" s="17">
        <v>48000</v>
      </c>
      <c r="H20" s="17">
        <v>48000</v>
      </c>
      <c r="I20" s="17">
        <f t="shared" si="0"/>
        <v>0</v>
      </c>
      <c r="J20" s="18"/>
      <c r="K20"/>
      <c r="L20"/>
    </row>
    <row r="21" spans="1:12" ht="76.5" customHeight="1" x14ac:dyDescent="0.3">
      <c r="A21" s="15">
        <v>24502000000</v>
      </c>
      <c r="B21" s="21" t="s">
        <v>28</v>
      </c>
      <c r="C21" s="22"/>
      <c r="D21" s="20">
        <f t="shared" ref="D21:I21" si="1">D18+D19+D20</f>
        <v>1344000</v>
      </c>
      <c r="E21" s="20">
        <f t="shared" si="1"/>
        <v>1344000</v>
      </c>
      <c r="F21" s="20">
        <f t="shared" si="1"/>
        <v>1344000</v>
      </c>
      <c r="G21" s="20">
        <f t="shared" si="1"/>
        <v>174000</v>
      </c>
      <c r="H21" s="20">
        <f t="shared" si="1"/>
        <v>1344000</v>
      </c>
      <c r="I21" s="20">
        <f t="shared" si="1"/>
        <v>0</v>
      </c>
      <c r="J21" s="18"/>
      <c r="K21"/>
      <c r="L21"/>
    </row>
    <row r="22" spans="1:12" ht="231" x14ac:dyDescent="0.3">
      <c r="A22" s="15">
        <v>24503000000</v>
      </c>
      <c r="B22" s="16" t="s">
        <v>29</v>
      </c>
      <c r="C22" s="10" t="s">
        <v>30</v>
      </c>
      <c r="D22" s="17">
        <v>1500000</v>
      </c>
      <c r="E22" s="17">
        <v>1500000</v>
      </c>
      <c r="F22" s="17">
        <v>1500000</v>
      </c>
      <c r="G22" s="17"/>
      <c r="H22" s="17">
        <v>1180065.55</v>
      </c>
      <c r="I22" s="17">
        <f>F22-H22</f>
        <v>319934.44999999995</v>
      </c>
      <c r="J22" s="18"/>
      <c r="K22"/>
      <c r="L22"/>
    </row>
    <row r="23" spans="1:12" ht="264" x14ac:dyDescent="0.3">
      <c r="A23" s="15">
        <v>24503000000</v>
      </c>
      <c r="B23" s="16" t="s">
        <v>29</v>
      </c>
      <c r="C23" s="10" t="s">
        <v>31</v>
      </c>
      <c r="D23" s="17">
        <v>42000</v>
      </c>
      <c r="E23" s="17">
        <v>42000</v>
      </c>
      <c r="F23" s="17">
        <v>42000</v>
      </c>
      <c r="G23" s="17"/>
      <c r="H23" s="17">
        <v>42000</v>
      </c>
      <c r="I23" s="17">
        <f>F23-H23</f>
        <v>0</v>
      </c>
      <c r="J23" s="18"/>
      <c r="K23"/>
      <c r="L23"/>
    </row>
    <row r="24" spans="1:12" ht="264" x14ac:dyDescent="0.3">
      <c r="A24" s="15">
        <v>24503000000</v>
      </c>
      <c r="B24" s="16" t="s">
        <v>29</v>
      </c>
      <c r="C24" s="10" t="s">
        <v>32</v>
      </c>
      <c r="D24" s="17">
        <v>48000</v>
      </c>
      <c r="E24" s="17">
        <v>48000</v>
      </c>
      <c r="F24" s="17">
        <v>48000</v>
      </c>
      <c r="G24" s="17">
        <v>46000</v>
      </c>
      <c r="H24" s="17">
        <v>48000</v>
      </c>
      <c r="I24" s="17">
        <f>F24-H24</f>
        <v>0</v>
      </c>
      <c r="J24" s="18"/>
      <c r="K24"/>
      <c r="L24"/>
    </row>
    <row r="25" spans="1:12" ht="363" x14ac:dyDescent="0.3">
      <c r="A25" s="15">
        <v>24503000000</v>
      </c>
      <c r="B25" s="16" t="s">
        <v>29</v>
      </c>
      <c r="C25" s="10" t="s">
        <v>33</v>
      </c>
      <c r="D25" s="17">
        <v>377000</v>
      </c>
      <c r="E25" s="17">
        <v>377000</v>
      </c>
      <c r="F25" s="17">
        <v>377000</v>
      </c>
      <c r="G25" s="17">
        <v>77000</v>
      </c>
      <c r="H25" s="17">
        <v>375104.58</v>
      </c>
      <c r="I25" s="17">
        <f>F25-H25</f>
        <v>1895.4199999999837</v>
      </c>
      <c r="J25" s="18"/>
      <c r="K25"/>
      <c r="L25"/>
    </row>
    <row r="26" spans="1:12" ht="198" x14ac:dyDescent="0.3">
      <c r="A26" s="15">
        <v>24503000000</v>
      </c>
      <c r="B26" s="16" t="s">
        <v>29</v>
      </c>
      <c r="C26" s="10" t="s">
        <v>34</v>
      </c>
      <c r="D26" s="17">
        <v>1000000</v>
      </c>
      <c r="E26" s="17">
        <v>1000000</v>
      </c>
      <c r="F26" s="17">
        <v>1000000</v>
      </c>
      <c r="G26" s="17">
        <v>611000</v>
      </c>
      <c r="H26" s="17">
        <v>1000000</v>
      </c>
      <c r="I26" s="17">
        <f>F26-H26</f>
        <v>0</v>
      </c>
      <c r="J26" s="18"/>
      <c r="K26"/>
      <c r="L26"/>
    </row>
    <row r="27" spans="1:12" ht="76.5" customHeight="1" x14ac:dyDescent="0.3">
      <c r="A27" s="15">
        <v>24503000000</v>
      </c>
      <c r="B27" s="21" t="s">
        <v>35</v>
      </c>
      <c r="C27" s="22"/>
      <c r="D27" s="20">
        <f t="shared" ref="D27:I27" si="2">D22+D23+D24+D25+D26</f>
        <v>2967000</v>
      </c>
      <c r="E27" s="20">
        <f t="shared" si="2"/>
        <v>2967000</v>
      </c>
      <c r="F27" s="20">
        <f t="shared" si="2"/>
        <v>2967000</v>
      </c>
      <c r="G27" s="20">
        <f t="shared" si="2"/>
        <v>734000</v>
      </c>
      <c r="H27" s="20">
        <f t="shared" si="2"/>
        <v>2645170.13</v>
      </c>
      <c r="I27" s="20">
        <f t="shared" si="2"/>
        <v>321829.86999999994</v>
      </c>
      <c r="J27" s="18"/>
      <c r="K27"/>
      <c r="L27"/>
    </row>
    <row r="28" spans="1:12" ht="231" x14ac:dyDescent="0.3">
      <c r="A28" s="15">
        <v>24504000000</v>
      </c>
      <c r="B28" s="16" t="s">
        <v>36</v>
      </c>
      <c r="C28" s="10" t="s">
        <v>37</v>
      </c>
      <c r="D28" s="17">
        <v>1300000</v>
      </c>
      <c r="E28" s="17">
        <v>1300000</v>
      </c>
      <c r="F28" s="17">
        <v>1300000</v>
      </c>
      <c r="G28" s="17"/>
      <c r="H28" s="17">
        <v>1298600</v>
      </c>
      <c r="I28" s="17">
        <f>F28-H28</f>
        <v>1400</v>
      </c>
      <c r="J28" s="18"/>
      <c r="K28"/>
      <c r="L28"/>
    </row>
    <row r="29" spans="1:12" ht="264" x14ac:dyDescent="0.3">
      <c r="A29" s="15">
        <v>24504000000</v>
      </c>
      <c r="B29" s="16" t="s">
        <v>36</v>
      </c>
      <c r="C29" s="10" t="s">
        <v>38</v>
      </c>
      <c r="D29" s="17">
        <v>42000</v>
      </c>
      <c r="E29" s="17">
        <v>42000</v>
      </c>
      <c r="F29" s="17">
        <v>42000</v>
      </c>
      <c r="G29" s="17"/>
      <c r="H29" s="17">
        <v>41863</v>
      </c>
      <c r="I29" s="17">
        <f t="shared" ref="I29:I38" si="3">F29-H29-J29</f>
        <v>0</v>
      </c>
      <c r="J29" s="17">
        <v>137</v>
      </c>
      <c r="K29"/>
      <c r="L29"/>
    </row>
    <row r="30" spans="1:12" ht="264" x14ac:dyDescent="0.3">
      <c r="A30" s="15">
        <v>24504000000</v>
      </c>
      <c r="B30" s="16" t="s">
        <v>36</v>
      </c>
      <c r="C30" s="10" t="s">
        <v>39</v>
      </c>
      <c r="D30" s="17">
        <v>42000</v>
      </c>
      <c r="E30" s="17">
        <v>42000</v>
      </c>
      <c r="F30" s="17">
        <v>42000</v>
      </c>
      <c r="G30" s="17"/>
      <c r="H30" s="17">
        <v>41863</v>
      </c>
      <c r="I30" s="17">
        <f t="shared" si="3"/>
        <v>0</v>
      </c>
      <c r="J30" s="17">
        <v>137</v>
      </c>
      <c r="K30"/>
      <c r="L30"/>
    </row>
    <row r="31" spans="1:12" ht="264" x14ac:dyDescent="0.3">
      <c r="A31" s="15">
        <v>24504000000</v>
      </c>
      <c r="B31" s="16" t="s">
        <v>36</v>
      </c>
      <c r="C31" s="10" t="s">
        <v>40</v>
      </c>
      <c r="D31" s="17">
        <v>42000</v>
      </c>
      <c r="E31" s="17">
        <v>42000</v>
      </c>
      <c r="F31" s="17">
        <v>42000</v>
      </c>
      <c r="G31" s="17">
        <v>17000</v>
      </c>
      <c r="H31" s="17">
        <v>41863</v>
      </c>
      <c r="I31" s="17">
        <f t="shared" si="3"/>
        <v>0</v>
      </c>
      <c r="J31" s="17">
        <v>137</v>
      </c>
      <c r="K31"/>
      <c r="L31"/>
    </row>
    <row r="32" spans="1:12" ht="264" x14ac:dyDescent="0.3">
      <c r="A32" s="15">
        <v>24504000000</v>
      </c>
      <c r="B32" s="16" t="s">
        <v>36</v>
      </c>
      <c r="C32" s="10" t="s">
        <v>41</v>
      </c>
      <c r="D32" s="17">
        <v>48000</v>
      </c>
      <c r="E32" s="17">
        <v>48000</v>
      </c>
      <c r="F32" s="17">
        <v>48000</v>
      </c>
      <c r="G32" s="17">
        <v>39000</v>
      </c>
      <c r="H32" s="17">
        <v>48000</v>
      </c>
      <c r="I32" s="17">
        <f t="shared" si="3"/>
        <v>0</v>
      </c>
      <c r="J32" s="17"/>
      <c r="K32"/>
      <c r="L32"/>
    </row>
    <row r="33" spans="1:12" ht="264" x14ac:dyDescent="0.3">
      <c r="A33" s="15">
        <v>24504000000</v>
      </c>
      <c r="B33" s="16" t="s">
        <v>36</v>
      </c>
      <c r="C33" s="10" t="s">
        <v>42</v>
      </c>
      <c r="D33" s="17">
        <v>48000</v>
      </c>
      <c r="E33" s="17">
        <v>48000</v>
      </c>
      <c r="F33" s="17">
        <v>48000</v>
      </c>
      <c r="G33" s="17">
        <v>36000</v>
      </c>
      <c r="H33" s="17">
        <v>48000</v>
      </c>
      <c r="I33" s="17">
        <f t="shared" si="3"/>
        <v>0</v>
      </c>
      <c r="J33" s="17"/>
      <c r="K33"/>
      <c r="L33"/>
    </row>
    <row r="34" spans="1:12" ht="264" x14ac:dyDescent="0.3">
      <c r="A34" s="15">
        <v>24504000000</v>
      </c>
      <c r="B34" s="16" t="s">
        <v>36</v>
      </c>
      <c r="C34" s="10" t="s">
        <v>43</v>
      </c>
      <c r="D34" s="17">
        <v>48000</v>
      </c>
      <c r="E34" s="17">
        <v>48000</v>
      </c>
      <c r="F34" s="17">
        <v>48000</v>
      </c>
      <c r="G34" s="17">
        <v>48000</v>
      </c>
      <c r="H34" s="17">
        <v>48000</v>
      </c>
      <c r="I34" s="17">
        <f t="shared" si="3"/>
        <v>0</v>
      </c>
      <c r="J34" s="17"/>
      <c r="K34"/>
      <c r="L34"/>
    </row>
    <row r="35" spans="1:12" ht="231" x14ac:dyDescent="0.3">
      <c r="A35" s="15">
        <v>24504000000</v>
      </c>
      <c r="B35" s="16" t="s">
        <v>36</v>
      </c>
      <c r="C35" s="10" t="s">
        <v>44</v>
      </c>
      <c r="D35" s="17">
        <v>500000</v>
      </c>
      <c r="E35" s="17">
        <v>500000</v>
      </c>
      <c r="F35" s="17">
        <v>500000</v>
      </c>
      <c r="G35" s="17">
        <v>148000</v>
      </c>
      <c r="H35" s="17">
        <v>500000</v>
      </c>
      <c r="I35" s="17">
        <f t="shared" si="3"/>
        <v>0</v>
      </c>
      <c r="J35" s="17"/>
      <c r="K35"/>
      <c r="L35"/>
    </row>
    <row r="36" spans="1:12" ht="264" x14ac:dyDescent="0.3">
      <c r="A36" s="15">
        <v>24504000000</v>
      </c>
      <c r="B36" s="16" t="s">
        <v>36</v>
      </c>
      <c r="C36" s="10" t="s">
        <v>45</v>
      </c>
      <c r="D36" s="17">
        <v>42000</v>
      </c>
      <c r="E36" s="17">
        <v>42000</v>
      </c>
      <c r="F36" s="17">
        <v>42000</v>
      </c>
      <c r="G36" s="17">
        <v>42000</v>
      </c>
      <c r="H36" s="17">
        <v>41989.99</v>
      </c>
      <c r="I36" s="17">
        <f t="shared" si="3"/>
        <v>2.0374812947920873E-12</v>
      </c>
      <c r="J36" s="17">
        <v>10.01</v>
      </c>
      <c r="K36"/>
      <c r="L36"/>
    </row>
    <row r="37" spans="1:12" ht="264" x14ac:dyDescent="0.3">
      <c r="A37" s="15">
        <v>24504000000</v>
      </c>
      <c r="B37" s="16" t="s">
        <v>36</v>
      </c>
      <c r="C37" s="10" t="s">
        <v>46</v>
      </c>
      <c r="D37" s="17">
        <v>42000</v>
      </c>
      <c r="E37" s="17">
        <v>42000</v>
      </c>
      <c r="F37" s="17">
        <v>42000</v>
      </c>
      <c r="G37" s="17">
        <v>42000</v>
      </c>
      <c r="H37" s="17">
        <v>41989.99</v>
      </c>
      <c r="I37" s="17">
        <f t="shared" si="3"/>
        <v>2.0374812947920873E-12</v>
      </c>
      <c r="J37" s="17">
        <v>10.01</v>
      </c>
      <c r="K37"/>
      <c r="L37"/>
    </row>
    <row r="38" spans="1:12" ht="231" x14ac:dyDescent="0.3">
      <c r="A38" s="15">
        <v>24504000000</v>
      </c>
      <c r="B38" s="16" t="s">
        <v>36</v>
      </c>
      <c r="C38" s="10" t="s">
        <v>47</v>
      </c>
      <c r="D38" s="17">
        <v>120000</v>
      </c>
      <c r="E38" s="17">
        <v>120000</v>
      </c>
      <c r="F38" s="17">
        <v>120000</v>
      </c>
      <c r="G38" s="17">
        <v>120000</v>
      </c>
      <c r="H38" s="17">
        <v>120000</v>
      </c>
      <c r="I38" s="17">
        <f t="shared" si="3"/>
        <v>0</v>
      </c>
      <c r="J38" s="17"/>
      <c r="K38"/>
      <c r="L38"/>
    </row>
    <row r="39" spans="1:12" ht="71" customHeight="1" x14ac:dyDescent="0.3">
      <c r="A39" s="15">
        <v>24504000000</v>
      </c>
      <c r="B39" s="21" t="s">
        <v>48</v>
      </c>
      <c r="C39" s="22"/>
      <c r="D39" s="20">
        <f t="shared" ref="D39:J39" si="4">SUM(D28:D38)</f>
        <v>2274000</v>
      </c>
      <c r="E39" s="20">
        <f t="shared" si="4"/>
        <v>2274000</v>
      </c>
      <c r="F39" s="20">
        <f t="shared" si="4"/>
        <v>2274000</v>
      </c>
      <c r="G39" s="20">
        <f t="shared" si="4"/>
        <v>492000</v>
      </c>
      <c r="H39" s="20">
        <f t="shared" si="4"/>
        <v>2272168.9800000004</v>
      </c>
      <c r="I39" s="20">
        <f t="shared" si="4"/>
        <v>1400.0000000000041</v>
      </c>
      <c r="J39" s="20">
        <f t="shared" si="4"/>
        <v>431.02</v>
      </c>
      <c r="K39"/>
      <c r="L39"/>
    </row>
    <row r="40" spans="1:12" ht="231" x14ac:dyDescent="0.3">
      <c r="A40" s="15">
        <v>24505000000</v>
      </c>
      <c r="B40" s="16" t="s">
        <v>49</v>
      </c>
      <c r="C40" s="10" t="s">
        <v>50</v>
      </c>
      <c r="D40" s="17">
        <v>2999856</v>
      </c>
      <c r="E40" s="17">
        <v>2999856</v>
      </c>
      <c r="F40" s="17">
        <v>2999856</v>
      </c>
      <c r="G40" s="17">
        <v>1563856</v>
      </c>
      <c r="H40" s="17">
        <v>0</v>
      </c>
      <c r="I40" s="17">
        <f>F40-H40</f>
        <v>2999856</v>
      </c>
      <c r="J40" s="17"/>
      <c r="K40"/>
      <c r="L40"/>
    </row>
    <row r="41" spans="1:12" ht="264" x14ac:dyDescent="0.3">
      <c r="A41" s="15">
        <v>24505000000</v>
      </c>
      <c r="B41" s="16" t="s">
        <v>49</v>
      </c>
      <c r="C41" s="10" t="s">
        <v>51</v>
      </c>
      <c r="D41" s="17">
        <v>3999707</v>
      </c>
      <c r="E41" s="17">
        <v>3999707</v>
      </c>
      <c r="F41" s="17">
        <v>3999707</v>
      </c>
      <c r="G41" s="17">
        <v>3999707</v>
      </c>
      <c r="H41" s="17">
        <v>0</v>
      </c>
      <c r="I41" s="17">
        <f>F41-H41</f>
        <v>3999707</v>
      </c>
      <c r="J41" s="17"/>
      <c r="K41"/>
      <c r="L41"/>
    </row>
    <row r="42" spans="1:12" ht="76.5" customHeight="1" x14ac:dyDescent="0.3">
      <c r="A42" s="15">
        <v>24505000000</v>
      </c>
      <c r="B42" s="21" t="s">
        <v>52</v>
      </c>
      <c r="C42" s="22"/>
      <c r="D42" s="20">
        <f t="shared" ref="D42:I42" si="5">D40+D41</f>
        <v>6999563</v>
      </c>
      <c r="E42" s="20">
        <f t="shared" si="5"/>
        <v>6999563</v>
      </c>
      <c r="F42" s="20">
        <f t="shared" si="5"/>
        <v>6999563</v>
      </c>
      <c r="G42" s="20">
        <f t="shared" si="5"/>
        <v>5563563</v>
      </c>
      <c r="H42" s="20">
        <f t="shared" si="5"/>
        <v>0</v>
      </c>
      <c r="I42" s="20">
        <f t="shared" si="5"/>
        <v>6999563</v>
      </c>
      <c r="J42" s="20"/>
      <c r="K42"/>
      <c r="L42"/>
    </row>
    <row r="43" spans="1:12" ht="264" x14ac:dyDescent="0.3">
      <c r="A43" s="15">
        <v>24506000000</v>
      </c>
      <c r="B43" s="16" t="s">
        <v>53</v>
      </c>
      <c r="C43" s="10" t="s">
        <v>54</v>
      </c>
      <c r="D43" s="17">
        <v>42000</v>
      </c>
      <c r="E43" s="17">
        <v>42000</v>
      </c>
      <c r="F43" s="17">
        <v>42000</v>
      </c>
      <c r="G43" s="17"/>
      <c r="H43" s="17">
        <v>40000</v>
      </c>
      <c r="I43" s="17">
        <f>F43-H43</f>
        <v>2000</v>
      </c>
      <c r="J43" s="20"/>
      <c r="K43"/>
      <c r="L43"/>
    </row>
    <row r="44" spans="1:12" ht="264" x14ac:dyDescent="0.3">
      <c r="A44" s="15">
        <v>24506000000</v>
      </c>
      <c r="B44" s="16" t="s">
        <v>53</v>
      </c>
      <c r="C44" s="10" t="s">
        <v>55</v>
      </c>
      <c r="D44" s="17">
        <v>42000</v>
      </c>
      <c r="E44" s="17">
        <v>42000</v>
      </c>
      <c r="F44" s="17">
        <v>42000</v>
      </c>
      <c r="G44" s="17"/>
      <c r="H44" s="17">
        <v>40000</v>
      </c>
      <c r="I44" s="17">
        <f>F44-H44</f>
        <v>2000</v>
      </c>
      <c r="J44" s="20"/>
      <c r="K44"/>
      <c r="L44"/>
    </row>
    <row r="45" spans="1:12" ht="264" x14ac:dyDescent="0.3">
      <c r="A45" s="15">
        <v>24506000000</v>
      </c>
      <c r="B45" s="16" t="s">
        <v>53</v>
      </c>
      <c r="C45" s="10" t="s">
        <v>56</v>
      </c>
      <c r="D45" s="17">
        <v>48000</v>
      </c>
      <c r="E45" s="17">
        <v>48000</v>
      </c>
      <c r="F45" s="17">
        <v>48000</v>
      </c>
      <c r="G45" s="17"/>
      <c r="H45" s="17">
        <v>48000</v>
      </c>
      <c r="I45" s="17">
        <f>F45-H45</f>
        <v>0</v>
      </c>
      <c r="J45" s="20"/>
      <c r="K45"/>
      <c r="L45"/>
    </row>
    <row r="46" spans="1:12" ht="330" x14ac:dyDescent="0.3">
      <c r="A46" s="15">
        <v>24506000000</v>
      </c>
      <c r="B46" s="16" t="s">
        <v>53</v>
      </c>
      <c r="C46" s="10" t="s">
        <v>57</v>
      </c>
      <c r="D46" s="17">
        <v>1420000</v>
      </c>
      <c r="E46" s="17">
        <v>1420000</v>
      </c>
      <c r="F46" s="17">
        <v>1420000</v>
      </c>
      <c r="G46" s="17">
        <v>809000</v>
      </c>
      <c r="H46" s="17">
        <v>1112616.79</v>
      </c>
      <c r="I46" s="17">
        <f>F46-H46</f>
        <v>307383.20999999996</v>
      </c>
      <c r="J46" s="20"/>
      <c r="K46"/>
      <c r="L46"/>
    </row>
    <row r="47" spans="1:12" ht="60" x14ac:dyDescent="0.3">
      <c r="A47" s="15">
        <v>24506000000</v>
      </c>
      <c r="B47" s="21" t="s">
        <v>58</v>
      </c>
      <c r="C47" s="22"/>
      <c r="D47" s="20">
        <f t="shared" ref="D47:J47" si="6">D43+D44+D45+D46</f>
        <v>1552000</v>
      </c>
      <c r="E47" s="20">
        <f t="shared" si="6"/>
        <v>1552000</v>
      </c>
      <c r="F47" s="20">
        <f t="shared" si="6"/>
        <v>1552000</v>
      </c>
      <c r="G47" s="20">
        <f t="shared" si="6"/>
        <v>809000</v>
      </c>
      <c r="H47" s="20">
        <f t="shared" si="6"/>
        <v>1240616.79</v>
      </c>
      <c r="I47" s="20">
        <f t="shared" si="6"/>
        <v>311383.20999999996</v>
      </c>
      <c r="J47" s="20">
        <f t="shared" si="6"/>
        <v>0</v>
      </c>
      <c r="K47"/>
      <c r="L47"/>
    </row>
    <row r="48" spans="1:12" ht="264" x14ac:dyDescent="0.3">
      <c r="A48" s="15">
        <v>24508000000</v>
      </c>
      <c r="B48" s="16" t="s">
        <v>59</v>
      </c>
      <c r="C48" s="10" t="s">
        <v>60</v>
      </c>
      <c r="D48" s="17">
        <v>580000</v>
      </c>
      <c r="E48" s="17">
        <v>580000</v>
      </c>
      <c r="F48" s="17">
        <v>580000</v>
      </c>
      <c r="G48" s="17">
        <v>0</v>
      </c>
      <c r="H48" s="17">
        <v>566702</v>
      </c>
      <c r="I48" s="17">
        <f>F48-H48-J48</f>
        <v>0</v>
      </c>
      <c r="J48" s="17">
        <v>13298</v>
      </c>
      <c r="K48"/>
      <c r="L48"/>
    </row>
    <row r="49" spans="1:12" ht="76.5" customHeight="1" x14ac:dyDescent="0.3">
      <c r="A49" s="15">
        <v>24508000000</v>
      </c>
      <c r="B49" s="21" t="s">
        <v>61</v>
      </c>
      <c r="C49" s="22"/>
      <c r="D49" s="20">
        <f t="shared" ref="D49:J49" si="7">D48</f>
        <v>580000</v>
      </c>
      <c r="E49" s="20">
        <f t="shared" si="7"/>
        <v>580000</v>
      </c>
      <c r="F49" s="20">
        <f t="shared" si="7"/>
        <v>580000</v>
      </c>
      <c r="G49" s="20">
        <f t="shared" si="7"/>
        <v>0</v>
      </c>
      <c r="H49" s="20">
        <f t="shared" si="7"/>
        <v>566702</v>
      </c>
      <c r="I49" s="20">
        <f t="shared" si="7"/>
        <v>0</v>
      </c>
      <c r="J49" s="20">
        <f t="shared" si="7"/>
        <v>13298</v>
      </c>
      <c r="K49"/>
      <c r="L49"/>
    </row>
    <row r="50" spans="1:12" ht="330" x14ac:dyDescent="0.3">
      <c r="A50" s="15">
        <v>24509000000</v>
      </c>
      <c r="B50" s="16" t="s">
        <v>62</v>
      </c>
      <c r="C50" s="10" t="s">
        <v>63</v>
      </c>
      <c r="D50" s="17">
        <v>3920000</v>
      </c>
      <c r="E50" s="17">
        <v>3920000</v>
      </c>
      <c r="F50" s="17">
        <v>3920000</v>
      </c>
      <c r="G50" s="17">
        <v>0</v>
      </c>
      <c r="H50" s="17">
        <v>3920000</v>
      </c>
      <c r="I50" s="17">
        <f>F50-H50</f>
        <v>0</v>
      </c>
      <c r="J50" s="18"/>
      <c r="K50"/>
      <c r="L50"/>
    </row>
    <row r="51" spans="1:12" ht="363" x14ac:dyDescent="0.3">
      <c r="A51" s="15">
        <v>24509000000</v>
      </c>
      <c r="B51" s="16" t="s">
        <v>62</v>
      </c>
      <c r="C51" s="10" t="s">
        <v>64</v>
      </c>
      <c r="D51" s="17">
        <v>1060000</v>
      </c>
      <c r="E51" s="17">
        <v>1060000</v>
      </c>
      <c r="F51" s="17">
        <v>1060000</v>
      </c>
      <c r="G51" s="17"/>
      <c r="H51" s="17">
        <v>1060000</v>
      </c>
      <c r="I51" s="17">
        <f>F51-H51</f>
        <v>0</v>
      </c>
      <c r="J51" s="18"/>
      <c r="K51"/>
      <c r="L51"/>
    </row>
    <row r="52" spans="1:12" ht="231" x14ac:dyDescent="0.3">
      <c r="A52" s="15">
        <v>24509000000</v>
      </c>
      <c r="B52" s="16" t="s">
        <v>62</v>
      </c>
      <c r="C52" s="10" t="s">
        <v>65</v>
      </c>
      <c r="D52" s="17">
        <v>1496080</v>
      </c>
      <c r="E52" s="17">
        <v>1496080</v>
      </c>
      <c r="F52" s="17">
        <v>1496080</v>
      </c>
      <c r="G52" s="17">
        <v>1496080</v>
      </c>
      <c r="H52" s="17">
        <v>1495880.8</v>
      </c>
      <c r="I52" s="17">
        <f>F52-H52-J52</f>
        <v>-4.6554760047001764E-11</v>
      </c>
      <c r="J52" s="17">
        <v>199.2</v>
      </c>
      <c r="K52"/>
      <c r="L52"/>
    </row>
    <row r="53" spans="1:12" ht="165" x14ac:dyDescent="0.3">
      <c r="A53" s="15">
        <v>24509000000</v>
      </c>
      <c r="B53" s="16" t="s">
        <v>62</v>
      </c>
      <c r="C53" s="10" t="s">
        <v>66</v>
      </c>
      <c r="D53" s="17">
        <v>1113032</v>
      </c>
      <c r="E53" s="17">
        <v>1113032</v>
      </c>
      <c r="F53" s="17">
        <v>1113032</v>
      </c>
      <c r="G53" s="17">
        <v>1113032</v>
      </c>
      <c r="H53" s="17">
        <v>1113031</v>
      </c>
      <c r="I53" s="17">
        <f>F53-H53-J53</f>
        <v>0</v>
      </c>
      <c r="J53" s="17">
        <v>1</v>
      </c>
      <c r="K53"/>
      <c r="L53"/>
    </row>
    <row r="54" spans="1:12" ht="76.5" customHeight="1" x14ac:dyDescent="0.3">
      <c r="A54" s="15">
        <v>24509000000</v>
      </c>
      <c r="B54" s="21" t="s">
        <v>67</v>
      </c>
      <c r="C54" s="22"/>
      <c r="D54" s="20">
        <f t="shared" ref="D54:J54" si="8">D50+D51+D52+D53</f>
        <v>7589112</v>
      </c>
      <c r="E54" s="20">
        <f t="shared" si="8"/>
        <v>7589112</v>
      </c>
      <c r="F54" s="20">
        <f t="shared" si="8"/>
        <v>7589112</v>
      </c>
      <c r="G54" s="20">
        <f t="shared" si="8"/>
        <v>2609112</v>
      </c>
      <c r="H54" s="20">
        <f t="shared" si="8"/>
        <v>7588911.7999999998</v>
      </c>
      <c r="I54" s="20">
        <f t="shared" si="8"/>
        <v>-4.6554760047001764E-11</v>
      </c>
      <c r="J54" s="20">
        <f t="shared" si="8"/>
        <v>200.2</v>
      </c>
      <c r="K54"/>
      <c r="L54"/>
    </row>
    <row r="55" spans="1:12" ht="165" x14ac:dyDescent="0.3">
      <c r="A55" s="15">
        <v>24510000000</v>
      </c>
      <c r="B55" s="16" t="s">
        <v>68</v>
      </c>
      <c r="C55" s="10" t="s">
        <v>69</v>
      </c>
      <c r="D55" s="17">
        <v>500000</v>
      </c>
      <c r="E55" s="17">
        <v>500000</v>
      </c>
      <c r="F55" s="17">
        <v>500000</v>
      </c>
      <c r="G55" s="17">
        <v>261000</v>
      </c>
      <c r="H55" s="17">
        <v>500000</v>
      </c>
      <c r="I55" s="17">
        <f>F55-H55</f>
        <v>0</v>
      </c>
      <c r="J55" s="18"/>
      <c r="K55"/>
      <c r="L55"/>
    </row>
    <row r="56" spans="1:12" ht="198" x14ac:dyDescent="0.3">
      <c r="A56" s="15">
        <v>24510000000</v>
      </c>
      <c r="B56" s="16" t="s">
        <v>68</v>
      </c>
      <c r="C56" s="10" t="s">
        <v>70</v>
      </c>
      <c r="D56" s="17">
        <v>200000</v>
      </c>
      <c r="E56" s="17">
        <v>200000</v>
      </c>
      <c r="F56" s="17">
        <v>200000</v>
      </c>
      <c r="G56" s="17">
        <v>100000</v>
      </c>
      <c r="H56" s="17">
        <v>194500</v>
      </c>
      <c r="I56" s="17">
        <f>F56-H56-J56</f>
        <v>0</v>
      </c>
      <c r="J56" s="17">
        <v>5500</v>
      </c>
      <c r="K56"/>
      <c r="L56"/>
    </row>
    <row r="57" spans="1:12" ht="231" x14ac:dyDescent="0.3">
      <c r="A57" s="15">
        <v>24510000000</v>
      </c>
      <c r="B57" s="16" t="s">
        <v>68</v>
      </c>
      <c r="C57" s="10" t="s">
        <v>71</v>
      </c>
      <c r="D57" s="17">
        <v>200000</v>
      </c>
      <c r="E57" s="17">
        <v>200000</v>
      </c>
      <c r="F57" s="17">
        <v>200000</v>
      </c>
      <c r="G57" s="17">
        <v>100000</v>
      </c>
      <c r="H57" s="17">
        <v>200000</v>
      </c>
      <c r="I57" s="17">
        <f>F57-H57</f>
        <v>0</v>
      </c>
      <c r="J57" s="18"/>
      <c r="K57"/>
      <c r="L57"/>
    </row>
    <row r="58" spans="1:12" ht="231" x14ac:dyDescent="0.3">
      <c r="A58" s="15">
        <v>24510000000</v>
      </c>
      <c r="B58" s="16" t="s">
        <v>68</v>
      </c>
      <c r="C58" s="10" t="s">
        <v>72</v>
      </c>
      <c r="D58" s="17">
        <v>50000</v>
      </c>
      <c r="E58" s="17">
        <v>50000</v>
      </c>
      <c r="F58" s="17">
        <v>50000</v>
      </c>
      <c r="G58" s="17"/>
      <c r="H58" s="20"/>
      <c r="I58" s="17">
        <f>F58-H58</f>
        <v>50000</v>
      </c>
      <c r="J58" s="18"/>
      <c r="K58"/>
      <c r="L58"/>
    </row>
    <row r="59" spans="1:12" ht="231" x14ac:dyDescent="0.3">
      <c r="A59" s="15">
        <v>24510000000</v>
      </c>
      <c r="B59" s="16" t="s">
        <v>68</v>
      </c>
      <c r="C59" s="10" t="s">
        <v>73</v>
      </c>
      <c r="D59" s="17">
        <v>50000</v>
      </c>
      <c r="E59" s="17">
        <v>50000</v>
      </c>
      <c r="F59" s="17">
        <v>50000</v>
      </c>
      <c r="G59" s="17"/>
      <c r="H59" s="20"/>
      <c r="I59" s="17">
        <f>F59-H59</f>
        <v>50000</v>
      </c>
      <c r="J59" s="18"/>
      <c r="K59"/>
      <c r="L59"/>
    </row>
    <row r="60" spans="1:12" ht="231" x14ac:dyDescent="0.3">
      <c r="A60" s="15">
        <v>24510000000</v>
      </c>
      <c r="B60" s="16" t="s">
        <v>68</v>
      </c>
      <c r="C60" s="10" t="s">
        <v>74</v>
      </c>
      <c r="D60" s="17">
        <v>50000</v>
      </c>
      <c r="E60" s="17">
        <v>50000</v>
      </c>
      <c r="F60" s="17">
        <v>50000</v>
      </c>
      <c r="G60" s="17">
        <v>50000</v>
      </c>
      <c r="H60" s="20"/>
      <c r="I60" s="17">
        <f>F60-H60</f>
        <v>50000</v>
      </c>
      <c r="J60" s="18"/>
      <c r="K60"/>
      <c r="L60"/>
    </row>
    <row r="61" spans="1:12" ht="231" x14ac:dyDescent="0.3">
      <c r="A61" s="15">
        <v>24510000000</v>
      </c>
      <c r="B61" s="16" t="s">
        <v>68</v>
      </c>
      <c r="C61" s="10" t="s">
        <v>75</v>
      </c>
      <c r="D61" s="17">
        <v>50000</v>
      </c>
      <c r="E61" s="17">
        <v>50000</v>
      </c>
      <c r="F61" s="17">
        <v>50000</v>
      </c>
      <c r="G61" s="17">
        <v>50000</v>
      </c>
      <c r="H61" s="20"/>
      <c r="I61" s="17">
        <f>F61-H61</f>
        <v>50000</v>
      </c>
      <c r="J61" s="18"/>
      <c r="K61"/>
      <c r="L61"/>
    </row>
    <row r="62" spans="1:12" ht="76.5" customHeight="1" x14ac:dyDescent="0.3">
      <c r="A62" s="15">
        <v>24510000000</v>
      </c>
      <c r="B62" s="21" t="s">
        <v>76</v>
      </c>
      <c r="C62" s="22"/>
      <c r="D62" s="20">
        <f t="shared" ref="D62:J62" si="9">D55+D56+D57+D58+D59+D60+D61</f>
        <v>1100000</v>
      </c>
      <c r="E62" s="20">
        <f t="shared" si="9"/>
        <v>1100000</v>
      </c>
      <c r="F62" s="20">
        <f t="shared" si="9"/>
        <v>1100000</v>
      </c>
      <c r="G62" s="20">
        <f t="shared" si="9"/>
        <v>561000</v>
      </c>
      <c r="H62" s="20">
        <f t="shared" si="9"/>
        <v>894500</v>
      </c>
      <c r="I62" s="20">
        <f t="shared" si="9"/>
        <v>200000</v>
      </c>
      <c r="J62" s="20">
        <f t="shared" si="9"/>
        <v>5500</v>
      </c>
      <c r="K62"/>
      <c r="L62"/>
    </row>
    <row r="63" spans="1:12" ht="330" x14ac:dyDescent="0.3">
      <c r="A63" s="15">
        <v>24511000000</v>
      </c>
      <c r="B63" s="16" t="s">
        <v>77</v>
      </c>
      <c r="C63" s="10" t="s">
        <v>78</v>
      </c>
      <c r="D63" s="17">
        <v>1200000</v>
      </c>
      <c r="E63" s="17">
        <v>1200000</v>
      </c>
      <c r="F63" s="17">
        <v>1200000</v>
      </c>
      <c r="G63" s="17">
        <v>275000</v>
      </c>
      <c r="H63" s="17">
        <v>1199999.98</v>
      </c>
      <c r="I63" s="17">
        <f>F63-H63</f>
        <v>2.0000000018626451E-2</v>
      </c>
      <c r="J63" s="18"/>
      <c r="K63"/>
      <c r="L63"/>
    </row>
    <row r="64" spans="1:12" ht="264" x14ac:dyDescent="0.3">
      <c r="A64" s="15">
        <v>24511000000</v>
      </c>
      <c r="B64" s="16" t="s">
        <v>77</v>
      </c>
      <c r="C64" s="10" t="s">
        <v>79</v>
      </c>
      <c r="D64" s="17">
        <v>50000</v>
      </c>
      <c r="E64" s="17">
        <v>50000</v>
      </c>
      <c r="F64" s="17">
        <v>50000</v>
      </c>
      <c r="G64" s="17"/>
      <c r="H64" s="17">
        <v>47202</v>
      </c>
      <c r="I64" s="17">
        <f>F64-H64</f>
        <v>2798</v>
      </c>
      <c r="J64" s="18"/>
      <c r="K64"/>
      <c r="L64"/>
    </row>
    <row r="65" spans="1:12" ht="264" x14ac:dyDescent="0.3">
      <c r="A65" s="15">
        <v>24511000000</v>
      </c>
      <c r="B65" s="16" t="s">
        <v>77</v>
      </c>
      <c r="C65" s="10" t="s">
        <v>80</v>
      </c>
      <c r="D65" s="17">
        <v>50000</v>
      </c>
      <c r="E65" s="17">
        <v>50000</v>
      </c>
      <c r="F65" s="17">
        <v>50000</v>
      </c>
      <c r="G65" s="17"/>
      <c r="H65" s="17">
        <v>47202</v>
      </c>
      <c r="I65" s="17">
        <f>F65-H65</f>
        <v>2798</v>
      </c>
      <c r="J65" s="18"/>
      <c r="K65"/>
      <c r="L65"/>
    </row>
    <row r="66" spans="1:12" ht="165" x14ac:dyDescent="0.3">
      <c r="A66" s="15">
        <v>24511000000</v>
      </c>
      <c r="B66" s="16" t="s">
        <v>77</v>
      </c>
      <c r="C66" s="10" t="s">
        <v>81</v>
      </c>
      <c r="D66" s="17">
        <v>50000</v>
      </c>
      <c r="E66" s="17">
        <v>50000</v>
      </c>
      <c r="F66" s="17">
        <v>50000</v>
      </c>
      <c r="G66" s="17"/>
      <c r="H66" s="17">
        <v>47202</v>
      </c>
      <c r="I66" s="17">
        <f>F66-H66</f>
        <v>2798</v>
      </c>
      <c r="J66" s="18"/>
      <c r="K66"/>
      <c r="L66"/>
    </row>
    <row r="67" spans="1:12" ht="76.5" customHeight="1" x14ac:dyDescent="0.3">
      <c r="A67" s="15">
        <v>24511000000</v>
      </c>
      <c r="B67" s="21" t="s">
        <v>82</v>
      </c>
      <c r="C67" s="23"/>
      <c r="D67" s="20">
        <f t="shared" ref="D67:I67" si="10">D63+D64+D65+D66</f>
        <v>1350000</v>
      </c>
      <c r="E67" s="20">
        <f t="shared" si="10"/>
        <v>1350000</v>
      </c>
      <c r="F67" s="20">
        <f t="shared" si="10"/>
        <v>1350000</v>
      </c>
      <c r="G67" s="20">
        <f t="shared" si="10"/>
        <v>275000</v>
      </c>
      <c r="H67" s="20">
        <f t="shared" si="10"/>
        <v>1341605.98</v>
      </c>
      <c r="I67" s="20">
        <f t="shared" si="10"/>
        <v>8394.0200000000186</v>
      </c>
      <c r="J67" s="18"/>
      <c r="K67"/>
      <c r="L67"/>
    </row>
    <row r="68" spans="1:12" ht="297" x14ac:dyDescent="0.3">
      <c r="A68" s="15">
        <v>24512000000</v>
      </c>
      <c r="B68" s="16" t="s">
        <v>83</v>
      </c>
      <c r="C68" s="10" t="s">
        <v>84</v>
      </c>
      <c r="D68" s="17">
        <v>1847741</v>
      </c>
      <c r="E68" s="17">
        <v>1847741</v>
      </c>
      <c r="F68" s="17">
        <v>1847741</v>
      </c>
      <c r="G68" s="17">
        <v>0</v>
      </c>
      <c r="H68" s="17">
        <v>1847741</v>
      </c>
      <c r="I68" s="17">
        <f t="shared" ref="I68:I74" si="11">F68-H68</f>
        <v>0</v>
      </c>
      <c r="J68" s="18"/>
      <c r="K68"/>
      <c r="L68"/>
    </row>
    <row r="69" spans="1:12" ht="264" x14ac:dyDescent="0.3">
      <c r="A69" s="15">
        <v>24512000000</v>
      </c>
      <c r="B69" s="16" t="s">
        <v>83</v>
      </c>
      <c r="C69" s="10" t="s">
        <v>85</v>
      </c>
      <c r="D69" s="17">
        <v>200000</v>
      </c>
      <c r="E69" s="17">
        <v>200000</v>
      </c>
      <c r="F69" s="17">
        <v>200000</v>
      </c>
      <c r="G69" s="17">
        <v>125000</v>
      </c>
      <c r="H69" s="17">
        <v>200000</v>
      </c>
      <c r="I69" s="17">
        <f t="shared" si="11"/>
        <v>0</v>
      </c>
      <c r="J69" s="18"/>
      <c r="K69"/>
      <c r="L69"/>
    </row>
    <row r="70" spans="1:12" ht="198" x14ac:dyDescent="0.3">
      <c r="A70" s="15">
        <v>24512000000</v>
      </c>
      <c r="B70" s="16" t="s">
        <v>83</v>
      </c>
      <c r="C70" s="10" t="s">
        <v>86</v>
      </c>
      <c r="D70" s="17">
        <v>200000</v>
      </c>
      <c r="E70" s="17">
        <v>200000</v>
      </c>
      <c r="F70" s="17">
        <v>200000</v>
      </c>
      <c r="G70" s="17">
        <v>200000</v>
      </c>
      <c r="H70" s="17">
        <v>200000</v>
      </c>
      <c r="I70" s="17">
        <f t="shared" si="11"/>
        <v>0</v>
      </c>
      <c r="J70" s="18"/>
      <c r="K70"/>
      <c r="L70"/>
    </row>
    <row r="71" spans="1:12" ht="231" x14ac:dyDescent="0.3">
      <c r="A71" s="15">
        <v>24512000000</v>
      </c>
      <c r="B71" s="16" t="s">
        <v>83</v>
      </c>
      <c r="C71" s="10" t="s">
        <v>87</v>
      </c>
      <c r="D71" s="17">
        <v>100000</v>
      </c>
      <c r="E71" s="17">
        <v>100000</v>
      </c>
      <c r="F71" s="17">
        <v>100000</v>
      </c>
      <c r="G71" s="17"/>
      <c r="H71" s="17">
        <v>100000</v>
      </c>
      <c r="I71" s="17">
        <f t="shared" si="11"/>
        <v>0</v>
      </c>
      <c r="J71" s="18"/>
      <c r="K71"/>
      <c r="L71"/>
    </row>
    <row r="72" spans="1:12" ht="231" x14ac:dyDescent="0.3">
      <c r="A72" s="15">
        <v>24512000000</v>
      </c>
      <c r="B72" s="16" t="s">
        <v>83</v>
      </c>
      <c r="C72" s="10" t="s">
        <v>88</v>
      </c>
      <c r="D72" s="17">
        <v>50000</v>
      </c>
      <c r="E72" s="17">
        <v>50000</v>
      </c>
      <c r="F72" s="17">
        <v>50000</v>
      </c>
      <c r="G72" s="17"/>
      <c r="H72" s="17">
        <v>50000</v>
      </c>
      <c r="I72" s="17">
        <f t="shared" si="11"/>
        <v>0</v>
      </c>
      <c r="J72" s="18"/>
      <c r="K72"/>
      <c r="L72"/>
    </row>
    <row r="73" spans="1:12" ht="264" x14ac:dyDescent="0.3">
      <c r="A73" s="15">
        <v>24512000000</v>
      </c>
      <c r="B73" s="16" t="s">
        <v>83</v>
      </c>
      <c r="C73" s="10" t="s">
        <v>89</v>
      </c>
      <c r="D73" s="17">
        <v>50000</v>
      </c>
      <c r="E73" s="17">
        <v>50000</v>
      </c>
      <c r="F73" s="17">
        <v>50000</v>
      </c>
      <c r="G73" s="17"/>
      <c r="H73" s="17">
        <v>50000</v>
      </c>
      <c r="I73" s="17">
        <f t="shared" si="11"/>
        <v>0</v>
      </c>
      <c r="J73" s="18"/>
      <c r="K73"/>
      <c r="L73"/>
    </row>
    <row r="74" spans="1:12" ht="198" x14ac:dyDescent="0.3">
      <c r="A74" s="15">
        <v>24512000000</v>
      </c>
      <c r="B74" s="16" t="s">
        <v>83</v>
      </c>
      <c r="C74" s="10" t="s">
        <v>90</v>
      </c>
      <c r="D74" s="17">
        <v>50000</v>
      </c>
      <c r="E74" s="17">
        <v>50000</v>
      </c>
      <c r="F74" s="17">
        <v>50000</v>
      </c>
      <c r="G74" s="17"/>
      <c r="H74" s="17">
        <v>50000</v>
      </c>
      <c r="I74" s="17">
        <f t="shared" si="11"/>
        <v>0</v>
      </c>
      <c r="J74" s="18"/>
      <c r="K74"/>
      <c r="L74"/>
    </row>
    <row r="75" spans="1:12" ht="76.5" customHeight="1" x14ac:dyDescent="0.3">
      <c r="A75" s="15">
        <v>24512000000</v>
      </c>
      <c r="B75" s="21" t="s">
        <v>91</v>
      </c>
      <c r="C75" s="23"/>
      <c r="D75" s="20">
        <f t="shared" ref="D75:I75" si="12">SUM(D68:D74)</f>
        <v>2497741</v>
      </c>
      <c r="E75" s="20">
        <f t="shared" si="12"/>
        <v>2497741</v>
      </c>
      <c r="F75" s="20">
        <f t="shared" si="12"/>
        <v>2497741</v>
      </c>
      <c r="G75" s="20">
        <f t="shared" si="12"/>
        <v>325000</v>
      </c>
      <c r="H75" s="20">
        <f t="shared" si="12"/>
        <v>2497741</v>
      </c>
      <c r="I75" s="20">
        <f t="shared" si="12"/>
        <v>0</v>
      </c>
      <c r="J75" s="18"/>
      <c r="K75"/>
      <c r="L75"/>
    </row>
    <row r="76" spans="1:12" ht="231" x14ac:dyDescent="0.3">
      <c r="A76" s="15">
        <v>24513000000</v>
      </c>
      <c r="B76" s="16" t="s">
        <v>92</v>
      </c>
      <c r="C76" s="10" t="s">
        <v>93</v>
      </c>
      <c r="D76" s="17">
        <v>1970000</v>
      </c>
      <c r="E76" s="17">
        <v>1970000</v>
      </c>
      <c r="F76" s="17">
        <v>1970000</v>
      </c>
      <c r="G76" s="17">
        <v>0</v>
      </c>
      <c r="H76" s="17">
        <v>1968887.18</v>
      </c>
      <c r="I76" s="17">
        <f t="shared" ref="I76:I91" si="13">F76-H76</f>
        <v>1112.8200000000652</v>
      </c>
      <c r="J76" s="18"/>
      <c r="K76"/>
      <c r="L76"/>
    </row>
    <row r="77" spans="1:12" ht="165" x14ac:dyDescent="0.3">
      <c r="A77" s="15">
        <v>24513000000</v>
      </c>
      <c r="B77" s="16" t="s">
        <v>92</v>
      </c>
      <c r="C77" s="10" t="s">
        <v>94</v>
      </c>
      <c r="D77" s="17">
        <v>112000</v>
      </c>
      <c r="E77" s="17">
        <v>112000</v>
      </c>
      <c r="F77" s="17">
        <v>112000</v>
      </c>
      <c r="G77" s="17"/>
      <c r="H77" s="17">
        <v>111865</v>
      </c>
      <c r="I77" s="17">
        <f t="shared" si="13"/>
        <v>135</v>
      </c>
      <c r="J77" s="18"/>
      <c r="K77"/>
      <c r="L77"/>
    </row>
    <row r="78" spans="1:12" ht="198" x14ac:dyDescent="0.3">
      <c r="A78" s="15">
        <v>24513000000</v>
      </c>
      <c r="B78" s="16" t="s">
        <v>92</v>
      </c>
      <c r="C78" s="10" t="s">
        <v>95</v>
      </c>
      <c r="D78" s="17">
        <v>50000</v>
      </c>
      <c r="E78" s="17">
        <v>50000</v>
      </c>
      <c r="F78" s="17">
        <v>50000</v>
      </c>
      <c r="G78" s="17"/>
      <c r="H78" s="17">
        <v>37000</v>
      </c>
      <c r="I78" s="17">
        <f t="shared" si="13"/>
        <v>13000</v>
      </c>
      <c r="J78" s="18"/>
      <c r="K78"/>
      <c r="L78"/>
    </row>
    <row r="79" spans="1:12" ht="231" x14ac:dyDescent="0.3">
      <c r="A79" s="15">
        <v>24513000000</v>
      </c>
      <c r="B79" s="16" t="s">
        <v>92</v>
      </c>
      <c r="C79" s="10" t="s">
        <v>96</v>
      </c>
      <c r="D79" s="17">
        <v>50000</v>
      </c>
      <c r="E79" s="17">
        <v>50000</v>
      </c>
      <c r="F79" s="17">
        <v>50000</v>
      </c>
      <c r="G79" s="17">
        <v>0</v>
      </c>
      <c r="H79" s="17">
        <v>37000</v>
      </c>
      <c r="I79" s="17">
        <f t="shared" si="13"/>
        <v>13000</v>
      </c>
      <c r="J79" s="18"/>
      <c r="K79"/>
      <c r="L79"/>
    </row>
    <row r="80" spans="1:12" ht="231" x14ac:dyDescent="0.3">
      <c r="A80" s="15">
        <v>24513000000</v>
      </c>
      <c r="B80" s="16" t="s">
        <v>92</v>
      </c>
      <c r="C80" s="10" t="s">
        <v>97</v>
      </c>
      <c r="D80" s="17">
        <v>50000</v>
      </c>
      <c r="E80" s="17">
        <v>50000</v>
      </c>
      <c r="F80" s="17">
        <v>50000</v>
      </c>
      <c r="G80" s="17"/>
      <c r="H80" s="17">
        <v>37000</v>
      </c>
      <c r="I80" s="17">
        <f t="shared" si="13"/>
        <v>13000</v>
      </c>
      <c r="J80" s="18"/>
      <c r="K80"/>
      <c r="L80"/>
    </row>
    <row r="81" spans="1:12" ht="264" x14ac:dyDescent="0.3">
      <c r="A81" s="15">
        <v>24513000000</v>
      </c>
      <c r="B81" s="16" t="s">
        <v>92</v>
      </c>
      <c r="C81" s="10" t="s">
        <v>98</v>
      </c>
      <c r="D81" s="17">
        <v>300000</v>
      </c>
      <c r="E81" s="17">
        <v>300000</v>
      </c>
      <c r="F81" s="17">
        <v>300000</v>
      </c>
      <c r="G81" s="17">
        <v>235000</v>
      </c>
      <c r="H81" s="17">
        <v>278136</v>
      </c>
      <c r="I81" s="17">
        <f t="shared" si="13"/>
        <v>21864</v>
      </c>
      <c r="J81" s="18"/>
      <c r="K81"/>
      <c r="L81"/>
    </row>
    <row r="82" spans="1:12" ht="198" x14ac:dyDescent="0.3">
      <c r="A82" s="15">
        <v>24513000000</v>
      </c>
      <c r="B82" s="16" t="s">
        <v>92</v>
      </c>
      <c r="C82" s="10" t="s">
        <v>99</v>
      </c>
      <c r="D82" s="17">
        <v>200000</v>
      </c>
      <c r="E82" s="17">
        <v>200000</v>
      </c>
      <c r="F82" s="17">
        <v>200000</v>
      </c>
      <c r="G82" s="17"/>
      <c r="H82" s="17">
        <v>194100</v>
      </c>
      <c r="I82" s="17">
        <f t="shared" si="13"/>
        <v>5900</v>
      </c>
      <c r="J82" s="18"/>
      <c r="K82"/>
      <c r="L82"/>
    </row>
    <row r="83" spans="1:12" ht="264" x14ac:dyDescent="0.3">
      <c r="A83" s="15">
        <v>24513000000</v>
      </c>
      <c r="B83" s="16" t="s">
        <v>92</v>
      </c>
      <c r="C83" s="10" t="s">
        <v>100</v>
      </c>
      <c r="D83" s="17">
        <v>80000</v>
      </c>
      <c r="E83" s="17">
        <v>80000</v>
      </c>
      <c r="F83" s="17">
        <v>80000</v>
      </c>
      <c r="G83" s="17"/>
      <c r="H83" s="17">
        <v>80000</v>
      </c>
      <c r="I83" s="17">
        <f t="shared" si="13"/>
        <v>0</v>
      </c>
      <c r="J83" s="18"/>
      <c r="K83"/>
      <c r="L83"/>
    </row>
    <row r="84" spans="1:12" ht="264" x14ac:dyDescent="0.3">
      <c r="A84" s="15">
        <v>24513000000</v>
      </c>
      <c r="B84" s="16" t="s">
        <v>92</v>
      </c>
      <c r="C84" s="10" t="s">
        <v>101</v>
      </c>
      <c r="D84" s="17">
        <v>200000</v>
      </c>
      <c r="E84" s="17">
        <v>200000</v>
      </c>
      <c r="F84" s="17">
        <v>200000</v>
      </c>
      <c r="G84" s="17"/>
      <c r="H84" s="17">
        <v>200000</v>
      </c>
      <c r="I84" s="17">
        <f t="shared" si="13"/>
        <v>0</v>
      </c>
      <c r="J84" s="18"/>
      <c r="K84"/>
      <c r="L84"/>
    </row>
    <row r="85" spans="1:12" ht="231" x14ac:dyDescent="0.3">
      <c r="A85" s="15">
        <v>24513000000</v>
      </c>
      <c r="B85" s="16" t="s">
        <v>92</v>
      </c>
      <c r="C85" s="10" t="s">
        <v>102</v>
      </c>
      <c r="D85" s="17">
        <v>200000</v>
      </c>
      <c r="E85" s="17">
        <v>200000</v>
      </c>
      <c r="F85" s="17">
        <v>200000</v>
      </c>
      <c r="G85" s="17">
        <v>90000</v>
      </c>
      <c r="H85" s="17">
        <v>200000</v>
      </c>
      <c r="I85" s="17">
        <f t="shared" si="13"/>
        <v>0</v>
      </c>
      <c r="J85" s="18"/>
      <c r="K85"/>
      <c r="L85"/>
    </row>
    <row r="86" spans="1:12" ht="363" x14ac:dyDescent="0.3">
      <c r="A86" s="15">
        <v>24513000000</v>
      </c>
      <c r="B86" s="16" t="s">
        <v>92</v>
      </c>
      <c r="C86" s="10" t="s">
        <v>103</v>
      </c>
      <c r="D86" s="17">
        <v>100000</v>
      </c>
      <c r="E86" s="17">
        <v>100000</v>
      </c>
      <c r="F86" s="17">
        <v>100000</v>
      </c>
      <c r="G86" s="17">
        <v>100000</v>
      </c>
      <c r="H86" s="17">
        <v>100000</v>
      </c>
      <c r="I86" s="17">
        <f t="shared" si="13"/>
        <v>0</v>
      </c>
      <c r="J86" s="18"/>
      <c r="K86"/>
      <c r="L86"/>
    </row>
    <row r="87" spans="1:12" ht="165" x14ac:dyDescent="0.3">
      <c r="A87" s="15">
        <v>24513000000</v>
      </c>
      <c r="B87" s="16" t="s">
        <v>92</v>
      </c>
      <c r="C87" s="10" t="s">
        <v>104</v>
      </c>
      <c r="D87" s="17">
        <v>50000</v>
      </c>
      <c r="E87" s="17">
        <v>50000</v>
      </c>
      <c r="F87" s="17">
        <v>50000</v>
      </c>
      <c r="G87" s="17">
        <v>50000</v>
      </c>
      <c r="H87" s="17">
        <v>49200</v>
      </c>
      <c r="I87" s="17">
        <f t="shared" si="13"/>
        <v>800</v>
      </c>
      <c r="J87" s="18"/>
      <c r="K87"/>
      <c r="L87"/>
    </row>
    <row r="88" spans="1:12" ht="165" x14ac:dyDescent="0.3">
      <c r="A88" s="15">
        <v>24513000000</v>
      </c>
      <c r="B88" s="16" t="s">
        <v>92</v>
      </c>
      <c r="C88" s="10" t="s">
        <v>105</v>
      </c>
      <c r="D88" s="17">
        <v>50000</v>
      </c>
      <c r="E88" s="17">
        <v>50000</v>
      </c>
      <c r="F88" s="17">
        <v>50000</v>
      </c>
      <c r="G88" s="17">
        <v>50000</v>
      </c>
      <c r="H88" s="17">
        <v>49200</v>
      </c>
      <c r="I88" s="17">
        <f t="shared" si="13"/>
        <v>800</v>
      </c>
      <c r="J88" s="18"/>
      <c r="K88"/>
      <c r="L88"/>
    </row>
    <row r="89" spans="1:12" ht="165" x14ac:dyDescent="0.3">
      <c r="A89" s="15">
        <v>24513000000</v>
      </c>
      <c r="B89" s="16" t="s">
        <v>92</v>
      </c>
      <c r="C89" s="10" t="s">
        <v>106</v>
      </c>
      <c r="D89" s="17">
        <v>50000</v>
      </c>
      <c r="E89" s="17">
        <v>50000</v>
      </c>
      <c r="F89" s="17">
        <v>50000</v>
      </c>
      <c r="G89" s="17">
        <v>50000</v>
      </c>
      <c r="H89" s="17">
        <v>49200</v>
      </c>
      <c r="I89" s="17">
        <f t="shared" si="13"/>
        <v>800</v>
      </c>
      <c r="J89" s="18"/>
      <c r="K89"/>
      <c r="L89"/>
    </row>
    <row r="90" spans="1:12" ht="165" x14ac:dyDescent="0.3">
      <c r="A90" s="15">
        <v>24513000000</v>
      </c>
      <c r="B90" s="16" t="s">
        <v>92</v>
      </c>
      <c r="C90" s="10" t="s">
        <v>107</v>
      </c>
      <c r="D90" s="17">
        <v>50000</v>
      </c>
      <c r="E90" s="17">
        <v>50000</v>
      </c>
      <c r="F90" s="17">
        <v>50000</v>
      </c>
      <c r="G90" s="17">
        <v>50000</v>
      </c>
      <c r="H90" s="17">
        <v>49200</v>
      </c>
      <c r="I90" s="17">
        <f t="shared" si="13"/>
        <v>800</v>
      </c>
      <c r="J90" s="18"/>
      <c r="K90"/>
      <c r="L90"/>
    </row>
    <row r="91" spans="1:12" ht="264" x14ac:dyDescent="0.3">
      <c r="A91" s="15">
        <v>24513000000</v>
      </c>
      <c r="B91" s="16" t="s">
        <v>92</v>
      </c>
      <c r="C91" s="10" t="s">
        <v>108</v>
      </c>
      <c r="D91" s="17">
        <v>200000</v>
      </c>
      <c r="E91" s="17">
        <v>200000</v>
      </c>
      <c r="F91" s="17">
        <v>200000</v>
      </c>
      <c r="G91" s="17">
        <v>200000</v>
      </c>
      <c r="H91" s="20">
        <v>195037</v>
      </c>
      <c r="I91" s="17">
        <f t="shared" si="13"/>
        <v>4963</v>
      </c>
      <c r="J91" s="18"/>
      <c r="K91"/>
      <c r="L91"/>
    </row>
    <row r="92" spans="1:12" ht="76.5" customHeight="1" x14ac:dyDescent="0.3">
      <c r="A92" s="15">
        <v>24513000000</v>
      </c>
      <c r="B92" s="21" t="s">
        <v>109</v>
      </c>
      <c r="C92" s="23"/>
      <c r="D92" s="20">
        <f t="shared" ref="D92:I92" si="14">SUM(D76:D91)</f>
        <v>3712000</v>
      </c>
      <c r="E92" s="20">
        <f t="shared" si="14"/>
        <v>3712000</v>
      </c>
      <c r="F92" s="20">
        <f t="shared" si="14"/>
        <v>3712000</v>
      </c>
      <c r="G92" s="20">
        <f t="shared" si="14"/>
        <v>825000</v>
      </c>
      <c r="H92" s="20">
        <f t="shared" si="14"/>
        <v>3635825.1799999997</v>
      </c>
      <c r="I92" s="20">
        <f t="shared" si="14"/>
        <v>76174.820000000065</v>
      </c>
      <c r="J92" s="18"/>
      <c r="K92"/>
      <c r="L92"/>
    </row>
    <row r="93" spans="1:12" ht="264" x14ac:dyDescent="0.3">
      <c r="A93" s="15">
        <v>24514000000</v>
      </c>
      <c r="B93" s="24" t="s">
        <v>110</v>
      </c>
      <c r="C93" s="10" t="s">
        <v>111</v>
      </c>
      <c r="D93" s="17">
        <v>1000000</v>
      </c>
      <c r="E93" s="17">
        <v>1000000</v>
      </c>
      <c r="F93" s="17">
        <v>1000000</v>
      </c>
      <c r="G93" s="17">
        <v>1000000</v>
      </c>
      <c r="H93" s="17">
        <v>0</v>
      </c>
      <c r="I93" s="17">
        <f>F93-H93</f>
        <v>1000000</v>
      </c>
      <c r="J93" s="18"/>
      <c r="K93"/>
      <c r="L93"/>
    </row>
    <row r="94" spans="1:12" ht="76.5" customHeight="1" x14ac:dyDescent="0.3">
      <c r="A94" s="15">
        <v>24514000000</v>
      </c>
      <c r="B94" s="21" t="s">
        <v>110</v>
      </c>
      <c r="C94" s="23"/>
      <c r="D94" s="20">
        <f>D93</f>
        <v>1000000</v>
      </c>
      <c r="E94" s="20">
        <f>E93</f>
        <v>1000000</v>
      </c>
      <c r="F94" s="20">
        <f>F93</f>
        <v>1000000</v>
      </c>
      <c r="G94" s="20">
        <f>G93</f>
        <v>1000000</v>
      </c>
      <c r="H94" s="20">
        <v>0</v>
      </c>
      <c r="I94" s="20">
        <f>I93</f>
        <v>1000000</v>
      </c>
      <c r="J94" s="18"/>
      <c r="K94"/>
      <c r="L94"/>
    </row>
    <row r="95" spans="1:12" ht="198" x14ac:dyDescent="0.3">
      <c r="A95" s="15">
        <v>24515000000</v>
      </c>
      <c r="B95" s="16" t="s">
        <v>112</v>
      </c>
      <c r="C95" s="10" t="s">
        <v>113</v>
      </c>
      <c r="D95" s="17">
        <v>1000000</v>
      </c>
      <c r="E95" s="17">
        <v>1000000</v>
      </c>
      <c r="F95" s="17">
        <v>1000000</v>
      </c>
      <c r="G95" s="17">
        <v>521000</v>
      </c>
      <c r="H95" s="17">
        <v>1000000</v>
      </c>
      <c r="I95" s="17">
        <f>F95-H95</f>
        <v>0</v>
      </c>
      <c r="J95" s="20"/>
      <c r="K95"/>
      <c r="L95"/>
    </row>
    <row r="96" spans="1:12" ht="76.5" customHeight="1" x14ac:dyDescent="0.3">
      <c r="A96" s="15">
        <v>24515000000</v>
      </c>
      <c r="B96" s="21" t="s">
        <v>114</v>
      </c>
      <c r="C96" s="23"/>
      <c r="D96" s="20">
        <f t="shared" ref="D96:J96" si="15">D95</f>
        <v>1000000</v>
      </c>
      <c r="E96" s="20">
        <f t="shared" si="15"/>
        <v>1000000</v>
      </c>
      <c r="F96" s="20">
        <f t="shared" si="15"/>
        <v>1000000</v>
      </c>
      <c r="G96" s="20">
        <f t="shared" si="15"/>
        <v>521000</v>
      </c>
      <c r="H96" s="20">
        <f t="shared" si="15"/>
        <v>1000000</v>
      </c>
      <c r="I96" s="20">
        <f t="shared" si="15"/>
        <v>0</v>
      </c>
      <c r="J96" s="20">
        <f t="shared" si="15"/>
        <v>0</v>
      </c>
      <c r="K96"/>
      <c r="L96"/>
    </row>
    <row r="97" spans="1:12" ht="198" x14ac:dyDescent="0.3">
      <c r="A97" s="15">
        <v>24516000000</v>
      </c>
      <c r="B97" s="16" t="s">
        <v>115</v>
      </c>
      <c r="C97" s="10" t="s">
        <v>116</v>
      </c>
      <c r="D97" s="17">
        <v>1300000</v>
      </c>
      <c r="E97" s="17">
        <v>1300000</v>
      </c>
      <c r="F97" s="17">
        <v>1300000</v>
      </c>
      <c r="G97" s="17">
        <v>677000</v>
      </c>
      <c r="H97" s="17">
        <v>1300000</v>
      </c>
      <c r="I97" s="17">
        <f>F97-H97</f>
        <v>0</v>
      </c>
      <c r="J97" s="20"/>
      <c r="K97"/>
      <c r="L97"/>
    </row>
    <row r="98" spans="1:12" ht="76.5" customHeight="1" x14ac:dyDescent="0.3">
      <c r="A98" s="15">
        <v>24516000000</v>
      </c>
      <c r="B98" s="21" t="s">
        <v>117</v>
      </c>
      <c r="C98" s="23"/>
      <c r="D98" s="20">
        <f t="shared" ref="D98:J98" si="16">D97</f>
        <v>1300000</v>
      </c>
      <c r="E98" s="20">
        <f t="shared" si="16"/>
        <v>1300000</v>
      </c>
      <c r="F98" s="20">
        <f t="shared" si="16"/>
        <v>1300000</v>
      </c>
      <c r="G98" s="20">
        <f t="shared" si="16"/>
        <v>677000</v>
      </c>
      <c r="H98" s="20">
        <f t="shared" si="16"/>
        <v>1300000</v>
      </c>
      <c r="I98" s="20">
        <f t="shared" si="16"/>
        <v>0</v>
      </c>
      <c r="J98" s="20">
        <f t="shared" si="16"/>
        <v>0</v>
      </c>
      <c r="K98"/>
      <c r="L98"/>
    </row>
    <row r="99" spans="1:12" ht="198" x14ac:dyDescent="0.3">
      <c r="A99" s="15">
        <v>24517000000</v>
      </c>
      <c r="B99" s="16" t="s">
        <v>118</v>
      </c>
      <c r="C99" s="10" t="s">
        <v>119</v>
      </c>
      <c r="D99" s="17">
        <v>1500000</v>
      </c>
      <c r="E99" s="17">
        <v>1500000</v>
      </c>
      <c r="F99" s="17">
        <v>1500000</v>
      </c>
      <c r="G99" s="17">
        <v>782000</v>
      </c>
      <c r="H99" s="17">
        <v>1342057.3999999999</v>
      </c>
      <c r="I99" s="17">
        <f t="shared" ref="I99:I104" si="17">F99-H99</f>
        <v>157942.60000000009</v>
      </c>
      <c r="J99" s="20"/>
      <c r="K99"/>
      <c r="L99"/>
    </row>
    <row r="100" spans="1:12" ht="264" x14ac:dyDescent="0.3">
      <c r="A100" s="15">
        <v>24517000000</v>
      </c>
      <c r="B100" s="16" t="s">
        <v>118</v>
      </c>
      <c r="C100" s="10" t="s">
        <v>120</v>
      </c>
      <c r="D100" s="17">
        <v>200000</v>
      </c>
      <c r="E100" s="17">
        <v>200000</v>
      </c>
      <c r="F100" s="17">
        <v>200000</v>
      </c>
      <c r="G100" s="17"/>
      <c r="H100" s="17">
        <v>188642</v>
      </c>
      <c r="I100" s="17">
        <f t="shared" si="17"/>
        <v>11358</v>
      </c>
      <c r="J100" s="20"/>
      <c r="K100"/>
      <c r="L100"/>
    </row>
    <row r="101" spans="1:12" ht="264" x14ac:dyDescent="0.3">
      <c r="A101" s="15">
        <v>24517000000</v>
      </c>
      <c r="B101" s="16" t="s">
        <v>118</v>
      </c>
      <c r="C101" s="10" t="s">
        <v>121</v>
      </c>
      <c r="D101" s="17">
        <v>50000</v>
      </c>
      <c r="E101" s="17">
        <v>50000</v>
      </c>
      <c r="F101" s="17">
        <v>50000</v>
      </c>
      <c r="G101" s="17">
        <v>50000</v>
      </c>
      <c r="H101" s="20"/>
      <c r="I101" s="17">
        <f t="shared" si="17"/>
        <v>50000</v>
      </c>
      <c r="J101" s="20"/>
      <c r="K101"/>
      <c r="L101"/>
    </row>
    <row r="102" spans="1:12" ht="297" x14ac:dyDescent="0.3">
      <c r="A102" s="15">
        <v>24517000000</v>
      </c>
      <c r="B102" s="16" t="s">
        <v>118</v>
      </c>
      <c r="C102" s="10" t="s">
        <v>122</v>
      </c>
      <c r="D102" s="17">
        <v>50000</v>
      </c>
      <c r="E102" s="17">
        <v>50000</v>
      </c>
      <c r="F102" s="17">
        <v>50000</v>
      </c>
      <c r="G102" s="17">
        <v>50000</v>
      </c>
      <c r="H102" s="20"/>
      <c r="I102" s="17">
        <f t="shared" si="17"/>
        <v>50000</v>
      </c>
      <c r="J102" s="20"/>
      <c r="K102"/>
      <c r="L102"/>
    </row>
    <row r="103" spans="1:12" ht="231" x14ac:dyDescent="0.3">
      <c r="A103" s="15">
        <v>24517000000</v>
      </c>
      <c r="B103" s="16" t="s">
        <v>118</v>
      </c>
      <c r="C103" s="10" t="s">
        <v>123</v>
      </c>
      <c r="D103" s="17">
        <v>50000</v>
      </c>
      <c r="E103" s="17">
        <v>50000</v>
      </c>
      <c r="F103" s="17">
        <v>50000</v>
      </c>
      <c r="G103" s="17">
        <v>50000</v>
      </c>
      <c r="H103" s="20"/>
      <c r="I103" s="17">
        <f t="shared" si="17"/>
        <v>50000</v>
      </c>
      <c r="J103" s="20"/>
      <c r="K103"/>
      <c r="L103"/>
    </row>
    <row r="104" spans="1:12" ht="264" x14ac:dyDescent="0.3">
      <c r="A104" s="15">
        <v>24517000000</v>
      </c>
      <c r="B104" s="16" t="s">
        <v>118</v>
      </c>
      <c r="C104" s="10" t="s">
        <v>124</v>
      </c>
      <c r="D104" s="17">
        <v>50000</v>
      </c>
      <c r="E104" s="17">
        <v>50000</v>
      </c>
      <c r="F104" s="17">
        <v>50000</v>
      </c>
      <c r="G104" s="17">
        <v>50000</v>
      </c>
      <c r="H104" s="20"/>
      <c r="I104" s="17">
        <f t="shared" si="17"/>
        <v>50000</v>
      </c>
      <c r="J104" s="20"/>
      <c r="K104"/>
      <c r="L104"/>
    </row>
    <row r="105" spans="1:12" ht="76.5" customHeight="1" x14ac:dyDescent="0.3">
      <c r="A105" s="15">
        <v>24517000000</v>
      </c>
      <c r="B105" s="21" t="s">
        <v>125</v>
      </c>
      <c r="C105" s="23"/>
      <c r="D105" s="20">
        <f t="shared" ref="D105:I105" si="18">SUM(D99:D104)</f>
        <v>1900000</v>
      </c>
      <c r="E105" s="20">
        <f t="shared" si="18"/>
        <v>1900000</v>
      </c>
      <c r="F105" s="20">
        <f t="shared" si="18"/>
        <v>1900000</v>
      </c>
      <c r="G105" s="20">
        <f t="shared" si="18"/>
        <v>982000</v>
      </c>
      <c r="H105" s="20">
        <f t="shared" si="18"/>
        <v>1530699.4</v>
      </c>
      <c r="I105" s="20">
        <f t="shared" si="18"/>
        <v>369300.60000000009</v>
      </c>
      <c r="J105" s="20"/>
      <c r="K105"/>
      <c r="L105"/>
    </row>
    <row r="106" spans="1:12" ht="198" x14ac:dyDescent="0.3">
      <c r="A106" s="15">
        <v>24518000000</v>
      </c>
      <c r="B106" s="16" t="s">
        <v>126</v>
      </c>
      <c r="C106" s="10" t="s">
        <v>127</v>
      </c>
      <c r="D106" s="17">
        <v>878900</v>
      </c>
      <c r="E106" s="17">
        <v>878900</v>
      </c>
      <c r="F106" s="17">
        <v>878900</v>
      </c>
      <c r="G106" s="17"/>
      <c r="H106" s="17">
        <v>797280.33</v>
      </c>
      <c r="I106" s="17">
        <f>F106-H106-J106</f>
        <v>0</v>
      </c>
      <c r="J106" s="17">
        <v>81619.67</v>
      </c>
      <c r="K106"/>
      <c r="L106"/>
    </row>
    <row r="107" spans="1:12" ht="297" x14ac:dyDescent="0.3">
      <c r="A107" s="15">
        <v>24518000000</v>
      </c>
      <c r="B107" s="16" t="s">
        <v>126</v>
      </c>
      <c r="C107" s="10" t="s">
        <v>128</v>
      </c>
      <c r="D107" s="17">
        <v>100000</v>
      </c>
      <c r="E107" s="17">
        <v>100000</v>
      </c>
      <c r="F107" s="17">
        <v>100000</v>
      </c>
      <c r="G107" s="17">
        <v>51000</v>
      </c>
      <c r="H107" s="17">
        <v>100000</v>
      </c>
      <c r="I107" s="17">
        <f>F107-H107</f>
        <v>0</v>
      </c>
      <c r="J107" s="18"/>
      <c r="K107"/>
      <c r="L107"/>
    </row>
    <row r="108" spans="1:12" ht="231" x14ac:dyDescent="0.3">
      <c r="A108" s="15">
        <v>24518000000</v>
      </c>
      <c r="B108" s="16" t="s">
        <v>126</v>
      </c>
      <c r="C108" s="10" t="s">
        <v>129</v>
      </c>
      <c r="D108" s="17">
        <v>300000</v>
      </c>
      <c r="E108" s="17">
        <v>300000</v>
      </c>
      <c r="F108" s="17">
        <v>300000</v>
      </c>
      <c r="G108" s="17">
        <v>125000</v>
      </c>
      <c r="H108" s="17">
        <v>300000</v>
      </c>
      <c r="I108" s="17">
        <f>F108-H108</f>
        <v>0</v>
      </c>
      <c r="J108" s="18"/>
      <c r="K108"/>
      <c r="L108"/>
    </row>
    <row r="109" spans="1:12" ht="198" x14ac:dyDescent="0.3">
      <c r="A109" s="15">
        <v>24518000000</v>
      </c>
      <c r="B109" s="16" t="s">
        <v>126</v>
      </c>
      <c r="C109" s="10" t="s">
        <v>130</v>
      </c>
      <c r="D109" s="17">
        <v>50000</v>
      </c>
      <c r="E109" s="17">
        <v>50000</v>
      </c>
      <c r="F109" s="17">
        <v>50000</v>
      </c>
      <c r="G109" s="17">
        <v>50000</v>
      </c>
      <c r="H109" s="17">
        <v>49970</v>
      </c>
      <c r="I109" s="17">
        <f>F109-H109-J109</f>
        <v>0</v>
      </c>
      <c r="J109" s="17">
        <v>30</v>
      </c>
      <c r="K109"/>
      <c r="L109"/>
    </row>
    <row r="110" spans="1:12" ht="76.5" customHeight="1" x14ac:dyDescent="0.3">
      <c r="A110" s="15">
        <v>24518000000</v>
      </c>
      <c r="B110" s="21" t="s">
        <v>131</v>
      </c>
      <c r="C110" s="22"/>
      <c r="D110" s="20">
        <f t="shared" ref="D110:J110" si="19">D106+D107+D108+D109</f>
        <v>1328900</v>
      </c>
      <c r="E110" s="20">
        <f t="shared" si="19"/>
        <v>1328900</v>
      </c>
      <c r="F110" s="20">
        <f t="shared" si="19"/>
        <v>1328900</v>
      </c>
      <c r="G110" s="20">
        <f t="shared" si="19"/>
        <v>226000</v>
      </c>
      <c r="H110" s="20">
        <f t="shared" si="19"/>
        <v>1247250.33</v>
      </c>
      <c r="I110" s="20">
        <f t="shared" si="19"/>
        <v>0</v>
      </c>
      <c r="J110" s="20">
        <f t="shared" si="19"/>
        <v>81649.67</v>
      </c>
      <c r="K110"/>
      <c r="L110"/>
    </row>
    <row r="111" spans="1:12" ht="264" x14ac:dyDescent="0.3">
      <c r="A111" s="15">
        <v>24519000000</v>
      </c>
      <c r="B111" s="16" t="s">
        <v>132</v>
      </c>
      <c r="C111" s="10" t="s">
        <v>133</v>
      </c>
      <c r="D111" s="17">
        <v>48000</v>
      </c>
      <c r="E111" s="17">
        <v>48000</v>
      </c>
      <c r="F111" s="17">
        <v>48000</v>
      </c>
      <c r="G111" s="17">
        <v>39000</v>
      </c>
      <c r="H111" s="17">
        <v>48000</v>
      </c>
      <c r="I111" s="17">
        <f>F111-H111</f>
        <v>0</v>
      </c>
      <c r="J111" s="20"/>
      <c r="K111"/>
      <c r="L111"/>
    </row>
    <row r="112" spans="1:12" ht="264" x14ac:dyDescent="0.3">
      <c r="A112" s="15">
        <v>24519000000</v>
      </c>
      <c r="B112" s="16" t="s">
        <v>132</v>
      </c>
      <c r="C112" s="10" t="s">
        <v>134</v>
      </c>
      <c r="D112" s="17">
        <v>48000</v>
      </c>
      <c r="E112" s="17">
        <v>48000</v>
      </c>
      <c r="F112" s="17">
        <v>48000</v>
      </c>
      <c r="G112" s="17">
        <v>18000</v>
      </c>
      <c r="H112" s="17">
        <v>48000</v>
      </c>
      <c r="I112" s="17">
        <f>F112-H112</f>
        <v>0</v>
      </c>
      <c r="J112" s="20"/>
      <c r="K112"/>
      <c r="L112"/>
    </row>
    <row r="113" spans="1:12" ht="264" x14ac:dyDescent="0.3">
      <c r="A113" s="15">
        <v>24519000000</v>
      </c>
      <c r="B113" s="16" t="s">
        <v>132</v>
      </c>
      <c r="C113" s="10" t="s">
        <v>135</v>
      </c>
      <c r="D113" s="17">
        <v>48000</v>
      </c>
      <c r="E113" s="17">
        <v>48000</v>
      </c>
      <c r="F113" s="17">
        <v>48000</v>
      </c>
      <c r="G113" s="17">
        <v>18000</v>
      </c>
      <c r="H113" s="17">
        <v>48000</v>
      </c>
      <c r="I113" s="17">
        <f>F113-H113</f>
        <v>0</v>
      </c>
      <c r="J113" s="20"/>
      <c r="K113"/>
      <c r="L113"/>
    </row>
    <row r="114" spans="1:12" ht="297" x14ac:dyDescent="0.3">
      <c r="A114" s="15">
        <v>24519000000</v>
      </c>
      <c r="B114" s="16" t="s">
        <v>132</v>
      </c>
      <c r="C114" s="10" t="s">
        <v>136</v>
      </c>
      <c r="D114" s="17">
        <v>600000</v>
      </c>
      <c r="E114" s="17">
        <v>600000</v>
      </c>
      <c r="F114" s="17">
        <v>600000</v>
      </c>
      <c r="G114" s="17">
        <v>300000</v>
      </c>
      <c r="H114" s="17">
        <v>600000</v>
      </c>
      <c r="I114" s="17">
        <f>F114-H114</f>
        <v>0</v>
      </c>
      <c r="J114" s="20"/>
      <c r="K114"/>
      <c r="L114"/>
    </row>
    <row r="115" spans="1:12" ht="60" x14ac:dyDescent="0.3">
      <c r="A115" s="15">
        <v>24519000000</v>
      </c>
      <c r="B115" s="21" t="s">
        <v>137</v>
      </c>
      <c r="C115" s="22"/>
      <c r="D115" s="20">
        <f t="shared" ref="D115:I115" si="20">D111+D112+D113+D114</f>
        <v>744000</v>
      </c>
      <c r="E115" s="20">
        <f t="shared" si="20"/>
        <v>744000</v>
      </c>
      <c r="F115" s="20">
        <f t="shared" si="20"/>
        <v>744000</v>
      </c>
      <c r="G115" s="20">
        <f t="shared" si="20"/>
        <v>375000</v>
      </c>
      <c r="H115" s="20">
        <f t="shared" si="20"/>
        <v>744000</v>
      </c>
      <c r="I115" s="20">
        <f t="shared" si="20"/>
        <v>0</v>
      </c>
      <c r="J115" s="20"/>
      <c r="K115"/>
      <c r="L115"/>
    </row>
    <row r="116" spans="1:12" ht="264" x14ac:dyDescent="0.3">
      <c r="A116" s="25">
        <v>24520000000</v>
      </c>
      <c r="B116" s="24" t="s">
        <v>138</v>
      </c>
      <c r="C116" s="10" t="s">
        <v>139</v>
      </c>
      <c r="D116" s="17">
        <v>200000</v>
      </c>
      <c r="E116" s="17">
        <v>200000</v>
      </c>
      <c r="F116" s="17">
        <v>200000</v>
      </c>
      <c r="G116" s="17"/>
      <c r="H116" s="17">
        <v>186637.6</v>
      </c>
      <c r="I116" s="17">
        <f>F116-H116</f>
        <v>13362.399999999994</v>
      </c>
      <c r="J116" s="20"/>
      <c r="K116"/>
      <c r="L116"/>
    </row>
    <row r="117" spans="1:12" ht="198" x14ac:dyDescent="0.3">
      <c r="A117" s="25">
        <v>24520000000</v>
      </c>
      <c r="B117" s="24" t="s">
        <v>138</v>
      </c>
      <c r="C117" s="10" t="s">
        <v>140</v>
      </c>
      <c r="D117" s="17">
        <v>1000000</v>
      </c>
      <c r="E117" s="17">
        <v>1000000</v>
      </c>
      <c r="F117" s="17">
        <v>1000000</v>
      </c>
      <c r="G117" s="17">
        <v>490000</v>
      </c>
      <c r="H117" s="17">
        <v>1000000</v>
      </c>
      <c r="I117" s="17">
        <f>F117-H117</f>
        <v>0</v>
      </c>
      <c r="J117" s="20"/>
      <c r="K117"/>
      <c r="L117"/>
    </row>
    <row r="118" spans="1:12" ht="231" x14ac:dyDescent="0.3">
      <c r="A118" s="25">
        <v>24520000000</v>
      </c>
      <c r="B118" s="24" t="s">
        <v>138</v>
      </c>
      <c r="C118" s="10" t="s">
        <v>141</v>
      </c>
      <c r="D118" s="17">
        <v>120000</v>
      </c>
      <c r="E118" s="17">
        <v>120000</v>
      </c>
      <c r="F118" s="17">
        <v>120000</v>
      </c>
      <c r="G118" s="17">
        <v>120000</v>
      </c>
      <c r="H118" s="17">
        <v>120000</v>
      </c>
      <c r="I118" s="17">
        <f>F118-H118</f>
        <v>0</v>
      </c>
      <c r="J118" s="20"/>
      <c r="K118"/>
      <c r="L118"/>
    </row>
    <row r="119" spans="1:12" ht="231" x14ac:dyDescent="0.3">
      <c r="A119" s="25">
        <v>24520000000</v>
      </c>
      <c r="B119" s="24" t="s">
        <v>138</v>
      </c>
      <c r="C119" s="10" t="s">
        <v>142</v>
      </c>
      <c r="D119" s="17">
        <v>50000</v>
      </c>
      <c r="E119" s="17">
        <v>50000</v>
      </c>
      <c r="F119" s="17">
        <v>50000</v>
      </c>
      <c r="G119" s="17">
        <v>50000</v>
      </c>
      <c r="H119" s="17">
        <v>50000</v>
      </c>
      <c r="I119" s="17">
        <f>F119-H119</f>
        <v>0</v>
      </c>
      <c r="J119" s="20"/>
      <c r="K119"/>
      <c r="L119"/>
    </row>
    <row r="120" spans="1:12" ht="231" x14ac:dyDescent="0.3">
      <c r="A120" s="25">
        <v>24520000000</v>
      </c>
      <c r="B120" s="24" t="s">
        <v>138</v>
      </c>
      <c r="C120" s="10" t="s">
        <v>143</v>
      </c>
      <c r="D120" s="17">
        <v>50000</v>
      </c>
      <c r="E120" s="17">
        <v>50000</v>
      </c>
      <c r="F120" s="17">
        <v>50000</v>
      </c>
      <c r="G120" s="17">
        <v>50000</v>
      </c>
      <c r="H120" s="17">
        <v>50000</v>
      </c>
      <c r="I120" s="17">
        <f>F120-H120</f>
        <v>0</v>
      </c>
      <c r="J120" s="20"/>
      <c r="K120"/>
      <c r="L120"/>
    </row>
    <row r="121" spans="1:12" ht="60" x14ac:dyDescent="0.3">
      <c r="A121" s="15">
        <v>24520000000</v>
      </c>
      <c r="B121" s="21" t="s">
        <v>144</v>
      </c>
      <c r="C121" s="22"/>
      <c r="D121" s="20">
        <f t="shared" ref="D121:I121" si="21">SUM(D116:D120)</f>
        <v>1420000</v>
      </c>
      <c r="E121" s="20">
        <f t="shared" si="21"/>
        <v>1420000</v>
      </c>
      <c r="F121" s="20">
        <f t="shared" si="21"/>
        <v>1420000</v>
      </c>
      <c r="G121" s="20">
        <f t="shared" si="21"/>
        <v>710000</v>
      </c>
      <c r="H121" s="20">
        <f t="shared" si="21"/>
        <v>1406637.6</v>
      </c>
      <c r="I121" s="20">
        <f t="shared" si="21"/>
        <v>13362.399999999994</v>
      </c>
      <c r="J121" s="20"/>
      <c r="K121"/>
      <c r="L121"/>
    </row>
    <row r="122" spans="1:12" ht="198" x14ac:dyDescent="0.3">
      <c r="A122" s="15">
        <v>24521000000</v>
      </c>
      <c r="B122" s="16" t="s">
        <v>145</v>
      </c>
      <c r="C122" s="10" t="s">
        <v>146</v>
      </c>
      <c r="D122" s="17">
        <v>400000</v>
      </c>
      <c r="E122" s="17">
        <v>400000</v>
      </c>
      <c r="F122" s="17">
        <v>400000</v>
      </c>
      <c r="G122" s="17"/>
      <c r="H122" s="17">
        <v>399999.98</v>
      </c>
      <c r="I122" s="17">
        <f t="shared" ref="I122:I132" si="22">F122-H122</f>
        <v>2.0000000018626451E-2</v>
      </c>
      <c r="J122" s="18"/>
      <c r="K122"/>
      <c r="L122"/>
    </row>
    <row r="123" spans="1:12" ht="198" x14ac:dyDescent="0.3">
      <c r="A123" s="15">
        <v>24521000000</v>
      </c>
      <c r="B123" s="16" t="s">
        <v>145</v>
      </c>
      <c r="C123" s="10" t="s">
        <v>147</v>
      </c>
      <c r="D123" s="17">
        <v>400000</v>
      </c>
      <c r="E123" s="17">
        <v>400000</v>
      </c>
      <c r="F123" s="17">
        <v>400000</v>
      </c>
      <c r="G123" s="17"/>
      <c r="H123" s="17">
        <v>378274.78</v>
      </c>
      <c r="I123" s="17">
        <f t="shared" si="22"/>
        <v>21725.219999999972</v>
      </c>
      <c r="J123" s="18"/>
      <c r="K123"/>
      <c r="L123"/>
    </row>
    <row r="124" spans="1:12" ht="231" x14ac:dyDescent="0.3">
      <c r="A124" s="15">
        <v>24521000000</v>
      </c>
      <c r="B124" s="16" t="s">
        <v>145</v>
      </c>
      <c r="C124" s="10" t="s">
        <v>148</v>
      </c>
      <c r="D124" s="17">
        <v>1200000</v>
      </c>
      <c r="E124" s="17">
        <v>1200000</v>
      </c>
      <c r="F124" s="17">
        <v>1200000</v>
      </c>
      <c r="G124" s="17"/>
      <c r="H124" s="17">
        <v>1189719.58</v>
      </c>
      <c r="I124" s="17">
        <f t="shared" si="22"/>
        <v>10280.419999999925</v>
      </c>
      <c r="J124" s="18"/>
      <c r="K124"/>
      <c r="L124"/>
    </row>
    <row r="125" spans="1:12" ht="231" x14ac:dyDescent="0.3">
      <c r="A125" s="15">
        <v>24521000000</v>
      </c>
      <c r="B125" s="16" t="s">
        <v>145</v>
      </c>
      <c r="C125" s="10" t="s">
        <v>149</v>
      </c>
      <c r="D125" s="17">
        <v>173000</v>
      </c>
      <c r="E125" s="17">
        <v>173000</v>
      </c>
      <c r="F125" s="17">
        <v>173000</v>
      </c>
      <c r="G125" s="17"/>
      <c r="H125" s="17">
        <v>166270</v>
      </c>
      <c r="I125" s="17">
        <f t="shared" si="22"/>
        <v>6730</v>
      </c>
      <c r="J125" s="18"/>
      <c r="K125"/>
      <c r="L125"/>
    </row>
    <row r="126" spans="1:12" ht="231" x14ac:dyDescent="0.3">
      <c r="A126" s="15">
        <v>24521000000</v>
      </c>
      <c r="B126" s="16" t="s">
        <v>145</v>
      </c>
      <c r="C126" s="10" t="s">
        <v>150</v>
      </c>
      <c r="D126" s="17">
        <v>100000</v>
      </c>
      <c r="E126" s="17">
        <v>100000</v>
      </c>
      <c r="F126" s="17">
        <v>100000</v>
      </c>
      <c r="G126" s="17"/>
      <c r="H126" s="17">
        <v>93900</v>
      </c>
      <c r="I126" s="17">
        <f t="shared" si="22"/>
        <v>6100</v>
      </c>
      <c r="J126" s="18"/>
      <c r="K126"/>
      <c r="L126"/>
    </row>
    <row r="127" spans="1:12" ht="132" x14ac:dyDescent="0.3">
      <c r="A127" s="15">
        <v>24521000000</v>
      </c>
      <c r="B127" s="16" t="s">
        <v>145</v>
      </c>
      <c r="C127" s="10" t="s">
        <v>151</v>
      </c>
      <c r="D127" s="17">
        <v>2000000</v>
      </c>
      <c r="E127" s="17">
        <v>2000000</v>
      </c>
      <c r="F127" s="17">
        <v>2000000</v>
      </c>
      <c r="G127" s="17">
        <v>1095000</v>
      </c>
      <c r="H127" s="17">
        <v>1452624</v>
      </c>
      <c r="I127" s="17">
        <f t="shared" si="22"/>
        <v>547376</v>
      </c>
      <c r="J127" s="18"/>
      <c r="K127"/>
      <c r="L127"/>
    </row>
    <row r="128" spans="1:12" ht="264" x14ac:dyDescent="0.3">
      <c r="A128" s="15">
        <v>24521000000</v>
      </c>
      <c r="B128" s="16" t="s">
        <v>145</v>
      </c>
      <c r="C128" s="10" t="s">
        <v>152</v>
      </c>
      <c r="D128" s="17">
        <v>200000</v>
      </c>
      <c r="E128" s="17">
        <v>200000</v>
      </c>
      <c r="F128" s="17">
        <v>200000</v>
      </c>
      <c r="G128" s="17">
        <v>200000</v>
      </c>
      <c r="H128" s="17">
        <v>197011</v>
      </c>
      <c r="I128" s="17">
        <f t="shared" si="22"/>
        <v>2989</v>
      </c>
      <c r="J128" s="18"/>
      <c r="K128"/>
      <c r="L128"/>
    </row>
    <row r="129" spans="1:12" ht="297" x14ac:dyDescent="0.3">
      <c r="A129" s="15">
        <v>24521000000</v>
      </c>
      <c r="B129" s="16" t="s">
        <v>145</v>
      </c>
      <c r="C129" s="10" t="s">
        <v>153</v>
      </c>
      <c r="D129" s="17">
        <v>1000000</v>
      </c>
      <c r="E129" s="17">
        <v>1000000</v>
      </c>
      <c r="F129" s="17">
        <v>1000000</v>
      </c>
      <c r="G129" s="17">
        <v>325000</v>
      </c>
      <c r="H129" s="17">
        <v>1000000</v>
      </c>
      <c r="I129" s="17">
        <f t="shared" si="22"/>
        <v>0</v>
      </c>
      <c r="J129" s="18"/>
      <c r="K129"/>
      <c r="L129"/>
    </row>
    <row r="130" spans="1:12" ht="165" x14ac:dyDescent="0.3">
      <c r="A130" s="15">
        <v>24521000000</v>
      </c>
      <c r="B130" s="16" t="s">
        <v>145</v>
      </c>
      <c r="C130" s="10" t="s">
        <v>154</v>
      </c>
      <c r="D130" s="17">
        <v>50000</v>
      </c>
      <c r="E130" s="17">
        <v>50000</v>
      </c>
      <c r="F130" s="17">
        <v>50000</v>
      </c>
      <c r="G130" s="17">
        <v>50000</v>
      </c>
      <c r="H130" s="17">
        <v>49900</v>
      </c>
      <c r="I130" s="17">
        <f t="shared" si="22"/>
        <v>100</v>
      </c>
      <c r="J130" s="18"/>
      <c r="K130"/>
      <c r="L130"/>
    </row>
    <row r="131" spans="1:12" ht="165" x14ac:dyDescent="0.3">
      <c r="A131" s="15">
        <v>24521000000</v>
      </c>
      <c r="B131" s="16" t="s">
        <v>145</v>
      </c>
      <c r="C131" s="10" t="s">
        <v>155</v>
      </c>
      <c r="D131" s="17">
        <v>50000</v>
      </c>
      <c r="E131" s="17">
        <v>50000</v>
      </c>
      <c r="F131" s="17">
        <v>50000</v>
      </c>
      <c r="G131" s="17">
        <v>50000</v>
      </c>
      <c r="H131" s="17">
        <v>49900</v>
      </c>
      <c r="I131" s="17">
        <f t="shared" si="22"/>
        <v>100</v>
      </c>
      <c r="J131" s="18"/>
      <c r="K131"/>
      <c r="L131"/>
    </row>
    <row r="132" spans="1:12" ht="231" x14ac:dyDescent="0.3">
      <c r="A132" s="15">
        <v>24521000000</v>
      </c>
      <c r="B132" s="16" t="s">
        <v>145</v>
      </c>
      <c r="C132" s="10" t="s">
        <v>156</v>
      </c>
      <c r="D132" s="17">
        <v>50000</v>
      </c>
      <c r="E132" s="17">
        <v>50000</v>
      </c>
      <c r="F132" s="17">
        <v>50000</v>
      </c>
      <c r="G132" s="17">
        <v>50000</v>
      </c>
      <c r="H132" s="17">
        <v>49900</v>
      </c>
      <c r="I132" s="17">
        <f t="shared" si="22"/>
        <v>100</v>
      </c>
      <c r="J132" s="18"/>
      <c r="K132"/>
      <c r="L132"/>
    </row>
    <row r="133" spans="1:12" ht="76.5" customHeight="1" x14ac:dyDescent="0.3">
      <c r="A133" s="15">
        <v>24521000000</v>
      </c>
      <c r="B133" s="21" t="s">
        <v>157</v>
      </c>
      <c r="C133" s="23"/>
      <c r="D133" s="20">
        <f t="shared" ref="D133:I133" si="23">D122+D123+D124+D125+D126+D127+D128+D129+D130+D131+D132</f>
        <v>5623000</v>
      </c>
      <c r="E133" s="20">
        <f t="shared" si="23"/>
        <v>5623000</v>
      </c>
      <c r="F133" s="20">
        <f t="shared" si="23"/>
        <v>5623000</v>
      </c>
      <c r="G133" s="20">
        <f t="shared" si="23"/>
        <v>1770000</v>
      </c>
      <c r="H133" s="20">
        <f t="shared" si="23"/>
        <v>5027499.34</v>
      </c>
      <c r="I133" s="20">
        <f t="shared" si="23"/>
        <v>595500.65999999992</v>
      </c>
      <c r="J133" s="20"/>
      <c r="K133"/>
      <c r="L133"/>
    </row>
    <row r="134" spans="1:12" ht="330" x14ac:dyDescent="0.3">
      <c r="A134" s="15">
        <v>24524000000</v>
      </c>
      <c r="B134" s="16" t="s">
        <v>158</v>
      </c>
      <c r="C134" s="10" t="s">
        <v>159</v>
      </c>
      <c r="D134" s="17">
        <v>1830060</v>
      </c>
      <c r="E134" s="17">
        <v>1830060</v>
      </c>
      <c r="F134" s="17">
        <v>1830060</v>
      </c>
      <c r="G134" s="17">
        <v>955060</v>
      </c>
      <c r="H134" s="17">
        <v>1647643</v>
      </c>
      <c r="I134" s="17">
        <f>F134-H134</f>
        <v>182417</v>
      </c>
      <c r="J134" s="20"/>
      <c r="K134"/>
      <c r="L134"/>
    </row>
    <row r="135" spans="1:12" ht="330" x14ac:dyDescent="0.3">
      <c r="A135" s="15">
        <v>24524000000</v>
      </c>
      <c r="B135" s="16" t="s">
        <v>158</v>
      </c>
      <c r="C135" s="10" t="s">
        <v>160</v>
      </c>
      <c r="D135" s="17">
        <v>1830060</v>
      </c>
      <c r="E135" s="17">
        <v>1830060</v>
      </c>
      <c r="F135" s="17">
        <v>1830060</v>
      </c>
      <c r="G135" s="17">
        <v>1830060</v>
      </c>
      <c r="H135" s="17">
        <v>349639</v>
      </c>
      <c r="I135" s="17">
        <f>F135-H135</f>
        <v>1480421</v>
      </c>
      <c r="J135" s="20"/>
      <c r="K135"/>
      <c r="L135"/>
    </row>
    <row r="136" spans="1:12" ht="76.5" customHeight="1" x14ac:dyDescent="0.3">
      <c r="A136" s="15">
        <v>24524000000</v>
      </c>
      <c r="B136" s="21" t="s">
        <v>161</v>
      </c>
      <c r="C136" s="23"/>
      <c r="D136" s="20">
        <f t="shared" ref="D136:I136" si="24">D134+D135</f>
        <v>3660120</v>
      </c>
      <c r="E136" s="20">
        <f t="shared" si="24"/>
        <v>3660120</v>
      </c>
      <c r="F136" s="20">
        <f t="shared" si="24"/>
        <v>3660120</v>
      </c>
      <c r="G136" s="20">
        <f t="shared" si="24"/>
        <v>2785120</v>
      </c>
      <c r="H136" s="20">
        <f t="shared" si="24"/>
        <v>1997282</v>
      </c>
      <c r="I136" s="20">
        <f t="shared" si="24"/>
        <v>1662838</v>
      </c>
      <c r="J136" s="20"/>
      <c r="K136"/>
      <c r="L136"/>
    </row>
    <row r="137" spans="1:12" ht="165" x14ac:dyDescent="0.3">
      <c r="A137" s="15">
        <v>24525000000</v>
      </c>
      <c r="B137" s="16" t="s">
        <v>162</v>
      </c>
      <c r="C137" s="10" t="s">
        <v>163</v>
      </c>
      <c r="D137" s="17">
        <v>795372</v>
      </c>
      <c r="E137" s="17">
        <v>795372</v>
      </c>
      <c r="F137" s="17">
        <v>795372</v>
      </c>
      <c r="G137" s="17">
        <v>415372</v>
      </c>
      <c r="H137" s="17">
        <v>515100</v>
      </c>
      <c r="I137" s="17">
        <f>F137-H137</f>
        <v>280272</v>
      </c>
      <c r="J137" s="20"/>
      <c r="K137"/>
      <c r="L137"/>
    </row>
    <row r="138" spans="1:12" ht="76.5" customHeight="1" x14ac:dyDescent="0.3">
      <c r="A138" s="15">
        <v>24525000000</v>
      </c>
      <c r="B138" s="21" t="s">
        <v>164</v>
      </c>
      <c r="C138" s="23"/>
      <c r="D138" s="20">
        <f t="shared" ref="D138:J138" si="25">D137</f>
        <v>795372</v>
      </c>
      <c r="E138" s="20">
        <f t="shared" si="25"/>
        <v>795372</v>
      </c>
      <c r="F138" s="20">
        <f t="shared" si="25"/>
        <v>795372</v>
      </c>
      <c r="G138" s="20">
        <f t="shared" si="25"/>
        <v>415372</v>
      </c>
      <c r="H138" s="20">
        <f t="shared" si="25"/>
        <v>515100</v>
      </c>
      <c r="I138" s="20">
        <f t="shared" si="25"/>
        <v>280272</v>
      </c>
      <c r="J138" s="20">
        <f t="shared" si="25"/>
        <v>0</v>
      </c>
      <c r="K138"/>
      <c r="L138"/>
    </row>
    <row r="139" spans="1:12" ht="231" x14ac:dyDescent="0.3">
      <c r="A139" s="15">
        <v>24526000000</v>
      </c>
      <c r="B139" s="16" t="s">
        <v>165</v>
      </c>
      <c r="C139" s="10" t="s">
        <v>166</v>
      </c>
      <c r="D139" s="17">
        <v>700000</v>
      </c>
      <c r="E139" s="17">
        <v>700000</v>
      </c>
      <c r="F139" s="17">
        <v>700000</v>
      </c>
      <c r="G139" s="17"/>
      <c r="H139" s="17">
        <v>700000</v>
      </c>
      <c r="I139" s="17">
        <f t="shared" ref="I139:I150" si="26">F139-H139</f>
        <v>0</v>
      </c>
      <c r="J139" s="18"/>
      <c r="K139"/>
      <c r="L139"/>
    </row>
    <row r="140" spans="1:12" ht="264" x14ac:dyDescent="0.3">
      <c r="A140" s="15">
        <v>24526000000</v>
      </c>
      <c r="B140" s="16" t="s">
        <v>165</v>
      </c>
      <c r="C140" s="10" t="s">
        <v>167</v>
      </c>
      <c r="D140" s="17">
        <v>42000</v>
      </c>
      <c r="E140" s="17">
        <v>42000</v>
      </c>
      <c r="F140" s="17">
        <v>42000</v>
      </c>
      <c r="G140" s="17"/>
      <c r="H140" s="17">
        <v>41787.5</v>
      </c>
      <c r="I140" s="17">
        <f t="shared" si="26"/>
        <v>212.5</v>
      </c>
      <c r="J140" s="18"/>
      <c r="K140"/>
      <c r="L140"/>
    </row>
    <row r="141" spans="1:12" ht="264" x14ac:dyDescent="0.3">
      <c r="A141" s="15">
        <v>24526000000</v>
      </c>
      <c r="B141" s="16" t="s">
        <v>165</v>
      </c>
      <c r="C141" s="10" t="s">
        <v>168</v>
      </c>
      <c r="D141" s="17">
        <v>42000</v>
      </c>
      <c r="E141" s="17">
        <v>42000</v>
      </c>
      <c r="F141" s="17">
        <v>42000</v>
      </c>
      <c r="G141" s="17"/>
      <c r="H141" s="17">
        <v>41787.5</v>
      </c>
      <c r="I141" s="17">
        <f t="shared" si="26"/>
        <v>212.5</v>
      </c>
      <c r="J141" s="18"/>
      <c r="K141"/>
      <c r="L141"/>
    </row>
    <row r="142" spans="1:12" ht="264" x14ac:dyDescent="0.3">
      <c r="A142" s="15">
        <v>24526000000</v>
      </c>
      <c r="B142" s="16" t="s">
        <v>165</v>
      </c>
      <c r="C142" s="10" t="s">
        <v>169</v>
      </c>
      <c r="D142" s="17">
        <v>42000</v>
      </c>
      <c r="E142" s="17">
        <v>42000</v>
      </c>
      <c r="F142" s="17">
        <v>42000</v>
      </c>
      <c r="G142" s="17"/>
      <c r="H142" s="17">
        <v>41787.5</v>
      </c>
      <c r="I142" s="17">
        <f t="shared" si="26"/>
        <v>212.5</v>
      </c>
      <c r="J142" s="18"/>
      <c r="K142"/>
      <c r="L142"/>
    </row>
    <row r="143" spans="1:12" ht="264" x14ac:dyDescent="0.3">
      <c r="A143" s="15">
        <v>24526000000</v>
      </c>
      <c r="B143" s="16" t="s">
        <v>165</v>
      </c>
      <c r="C143" s="10" t="s">
        <v>170</v>
      </c>
      <c r="D143" s="17">
        <v>42000</v>
      </c>
      <c r="E143" s="17">
        <v>42000</v>
      </c>
      <c r="F143" s="17">
        <v>42000</v>
      </c>
      <c r="G143" s="17"/>
      <c r="H143" s="17">
        <v>41787.5</v>
      </c>
      <c r="I143" s="17">
        <f t="shared" si="26"/>
        <v>212.5</v>
      </c>
      <c r="J143" s="18"/>
      <c r="K143"/>
      <c r="L143"/>
    </row>
    <row r="144" spans="1:12" ht="264" x14ac:dyDescent="0.3">
      <c r="A144" s="15">
        <v>24526000000</v>
      </c>
      <c r="B144" s="16" t="s">
        <v>165</v>
      </c>
      <c r="C144" s="10" t="s">
        <v>171</v>
      </c>
      <c r="D144" s="17">
        <v>42000</v>
      </c>
      <c r="E144" s="17">
        <v>42000</v>
      </c>
      <c r="F144" s="17">
        <v>42000</v>
      </c>
      <c r="G144" s="17"/>
      <c r="H144" s="17">
        <v>41787.5</v>
      </c>
      <c r="I144" s="17">
        <f t="shared" si="26"/>
        <v>212.5</v>
      </c>
      <c r="J144" s="18"/>
      <c r="K144"/>
      <c r="L144"/>
    </row>
    <row r="145" spans="1:12" ht="264" x14ac:dyDescent="0.3">
      <c r="A145" s="15">
        <v>24526000000</v>
      </c>
      <c r="B145" s="16" t="s">
        <v>165</v>
      </c>
      <c r="C145" s="10" t="s">
        <v>172</v>
      </c>
      <c r="D145" s="17">
        <v>42000</v>
      </c>
      <c r="E145" s="17">
        <v>42000</v>
      </c>
      <c r="F145" s="17">
        <v>42000</v>
      </c>
      <c r="G145" s="17"/>
      <c r="H145" s="17">
        <v>41787.5</v>
      </c>
      <c r="I145" s="17">
        <f t="shared" si="26"/>
        <v>212.5</v>
      </c>
      <c r="J145" s="18"/>
      <c r="K145"/>
      <c r="L145"/>
    </row>
    <row r="146" spans="1:12" ht="264" x14ac:dyDescent="0.3">
      <c r="A146" s="15">
        <v>24526000000</v>
      </c>
      <c r="B146" s="16" t="s">
        <v>165</v>
      </c>
      <c r="C146" s="10" t="s">
        <v>173</v>
      </c>
      <c r="D146" s="17">
        <v>48000</v>
      </c>
      <c r="E146" s="17">
        <v>48000</v>
      </c>
      <c r="F146" s="17">
        <v>48000</v>
      </c>
      <c r="G146" s="17"/>
      <c r="H146" s="17">
        <v>47000</v>
      </c>
      <c r="I146" s="17">
        <f t="shared" si="26"/>
        <v>1000</v>
      </c>
      <c r="J146" s="18"/>
      <c r="K146"/>
      <c r="L146"/>
    </row>
    <row r="147" spans="1:12" ht="264" x14ac:dyDescent="0.3">
      <c r="A147" s="15">
        <v>24526000000</v>
      </c>
      <c r="B147" s="16" t="s">
        <v>165</v>
      </c>
      <c r="C147" s="10" t="s">
        <v>174</v>
      </c>
      <c r="D147" s="17">
        <v>48000</v>
      </c>
      <c r="E147" s="17">
        <v>48000</v>
      </c>
      <c r="F147" s="17">
        <v>48000</v>
      </c>
      <c r="G147" s="17"/>
      <c r="H147" s="17">
        <v>47000</v>
      </c>
      <c r="I147" s="17">
        <f t="shared" si="26"/>
        <v>1000</v>
      </c>
      <c r="J147" s="18"/>
      <c r="K147"/>
      <c r="L147"/>
    </row>
    <row r="148" spans="1:12" ht="363" x14ac:dyDescent="0.3">
      <c r="A148" s="15">
        <v>24526000000</v>
      </c>
      <c r="B148" s="16" t="s">
        <v>165</v>
      </c>
      <c r="C148" s="10" t="s">
        <v>175</v>
      </c>
      <c r="D148" s="17">
        <v>1420000</v>
      </c>
      <c r="E148" s="17">
        <v>1420000</v>
      </c>
      <c r="F148" s="17">
        <v>1420000</v>
      </c>
      <c r="G148" s="17">
        <v>923000</v>
      </c>
      <c r="H148" s="17">
        <v>1060025</v>
      </c>
      <c r="I148" s="17">
        <f t="shared" si="26"/>
        <v>359975</v>
      </c>
      <c r="J148" s="18"/>
      <c r="K148"/>
      <c r="L148"/>
    </row>
    <row r="149" spans="1:12" ht="330" x14ac:dyDescent="0.3">
      <c r="A149" s="15">
        <v>24526000000</v>
      </c>
      <c r="B149" s="16" t="s">
        <v>165</v>
      </c>
      <c r="C149" s="10" t="s">
        <v>176</v>
      </c>
      <c r="D149" s="17">
        <v>2500000</v>
      </c>
      <c r="E149" s="17">
        <v>2500000</v>
      </c>
      <c r="F149" s="17">
        <v>2500000</v>
      </c>
      <c r="G149" s="17">
        <v>1175000</v>
      </c>
      <c r="H149" s="17">
        <v>838342.24</v>
      </c>
      <c r="I149" s="17">
        <f t="shared" si="26"/>
        <v>1661657.76</v>
      </c>
      <c r="J149" s="18"/>
      <c r="K149"/>
      <c r="L149"/>
    </row>
    <row r="150" spans="1:12" ht="165" x14ac:dyDescent="0.3">
      <c r="A150" s="15">
        <v>24526000000</v>
      </c>
      <c r="B150" s="16" t="s">
        <v>165</v>
      </c>
      <c r="C150" s="10" t="s">
        <v>177</v>
      </c>
      <c r="D150" s="17">
        <v>150000</v>
      </c>
      <c r="E150" s="17">
        <v>150000</v>
      </c>
      <c r="F150" s="17">
        <v>150000</v>
      </c>
      <c r="G150" s="17">
        <v>150000</v>
      </c>
      <c r="H150" s="17">
        <v>146545</v>
      </c>
      <c r="I150" s="17">
        <f t="shared" si="26"/>
        <v>3455</v>
      </c>
      <c r="J150" s="18"/>
      <c r="K150"/>
      <c r="L150"/>
    </row>
    <row r="151" spans="1:12" ht="76.5" customHeight="1" x14ac:dyDescent="0.3">
      <c r="A151" s="15">
        <v>24526000000</v>
      </c>
      <c r="B151" s="21" t="s">
        <v>178</v>
      </c>
      <c r="C151" s="23"/>
      <c r="D151" s="20">
        <f t="shared" ref="D151:I151" si="27">SUM(D139:D150)</f>
        <v>5118000</v>
      </c>
      <c r="E151" s="20">
        <f t="shared" si="27"/>
        <v>5118000</v>
      </c>
      <c r="F151" s="20">
        <f t="shared" si="27"/>
        <v>5118000</v>
      </c>
      <c r="G151" s="20">
        <f t="shared" si="27"/>
        <v>2248000</v>
      </c>
      <c r="H151" s="20">
        <f t="shared" si="27"/>
        <v>3089637.24</v>
      </c>
      <c r="I151" s="20">
        <f t="shared" si="27"/>
        <v>2028362.76</v>
      </c>
      <c r="J151" s="18"/>
      <c r="K151"/>
      <c r="L151"/>
    </row>
    <row r="152" spans="1:12" ht="264" x14ac:dyDescent="0.3">
      <c r="A152" s="15">
        <v>24527000000</v>
      </c>
      <c r="B152" s="16" t="s">
        <v>179</v>
      </c>
      <c r="C152" s="10" t="s">
        <v>180</v>
      </c>
      <c r="D152" s="17">
        <v>42000</v>
      </c>
      <c r="E152" s="17">
        <v>42000</v>
      </c>
      <c r="F152" s="17">
        <v>42000</v>
      </c>
      <c r="G152" s="17"/>
      <c r="H152" s="17">
        <v>38888.89</v>
      </c>
      <c r="I152" s="17">
        <f t="shared" ref="I152:I164" si="28">F152-H152</f>
        <v>3111.1100000000006</v>
      </c>
      <c r="J152" s="20"/>
      <c r="K152"/>
      <c r="L152"/>
    </row>
    <row r="153" spans="1:12" ht="264" x14ac:dyDescent="0.3">
      <c r="A153" s="15">
        <v>24527000000</v>
      </c>
      <c r="B153" s="16" t="s">
        <v>179</v>
      </c>
      <c r="C153" s="10" t="s">
        <v>181</v>
      </c>
      <c r="D153" s="17">
        <v>42000</v>
      </c>
      <c r="E153" s="17">
        <v>42000</v>
      </c>
      <c r="F153" s="17">
        <v>42000</v>
      </c>
      <c r="G153" s="17"/>
      <c r="H153" s="17">
        <v>38888.89</v>
      </c>
      <c r="I153" s="17">
        <f t="shared" si="28"/>
        <v>3111.1100000000006</v>
      </c>
      <c r="J153" s="20"/>
      <c r="K153"/>
      <c r="L153"/>
    </row>
    <row r="154" spans="1:12" ht="264" x14ac:dyDescent="0.3">
      <c r="A154" s="15">
        <v>24527000000</v>
      </c>
      <c r="B154" s="16" t="s">
        <v>179</v>
      </c>
      <c r="C154" s="10" t="s">
        <v>182</v>
      </c>
      <c r="D154" s="17">
        <v>42000</v>
      </c>
      <c r="E154" s="17">
        <v>42000</v>
      </c>
      <c r="F154" s="17">
        <v>42000</v>
      </c>
      <c r="G154" s="17"/>
      <c r="H154" s="17">
        <v>38888.89</v>
      </c>
      <c r="I154" s="17">
        <f t="shared" si="28"/>
        <v>3111.1100000000006</v>
      </c>
      <c r="J154" s="20"/>
      <c r="K154"/>
      <c r="L154"/>
    </row>
    <row r="155" spans="1:12" ht="264" x14ac:dyDescent="0.3">
      <c r="A155" s="15">
        <v>24527000000</v>
      </c>
      <c r="B155" s="16" t="s">
        <v>179</v>
      </c>
      <c r="C155" s="10" t="s">
        <v>183</v>
      </c>
      <c r="D155" s="17">
        <v>42000</v>
      </c>
      <c r="E155" s="17">
        <v>42000</v>
      </c>
      <c r="F155" s="17">
        <v>42000</v>
      </c>
      <c r="G155" s="17"/>
      <c r="H155" s="17">
        <v>38888.89</v>
      </c>
      <c r="I155" s="17">
        <f t="shared" si="28"/>
        <v>3111.1100000000006</v>
      </c>
      <c r="J155" s="20"/>
      <c r="K155"/>
      <c r="L155"/>
    </row>
    <row r="156" spans="1:12" ht="264" x14ac:dyDescent="0.3">
      <c r="A156" s="15">
        <v>24527000000</v>
      </c>
      <c r="B156" s="16" t="s">
        <v>179</v>
      </c>
      <c r="C156" s="10" t="s">
        <v>184</v>
      </c>
      <c r="D156" s="17">
        <v>42000</v>
      </c>
      <c r="E156" s="17">
        <v>42000</v>
      </c>
      <c r="F156" s="17">
        <v>42000</v>
      </c>
      <c r="G156" s="17">
        <v>42000</v>
      </c>
      <c r="H156" s="17">
        <v>38888.89</v>
      </c>
      <c r="I156" s="17">
        <f t="shared" si="28"/>
        <v>3111.1100000000006</v>
      </c>
      <c r="J156" s="20"/>
      <c r="K156"/>
      <c r="L156"/>
    </row>
    <row r="157" spans="1:12" ht="264" x14ac:dyDescent="0.3">
      <c r="A157" s="15">
        <v>24527000000</v>
      </c>
      <c r="B157" s="16" t="s">
        <v>179</v>
      </c>
      <c r="C157" s="10" t="s">
        <v>185</v>
      </c>
      <c r="D157" s="17">
        <v>42000</v>
      </c>
      <c r="E157" s="17">
        <v>42000</v>
      </c>
      <c r="F157" s="17">
        <v>42000</v>
      </c>
      <c r="G157" s="17">
        <v>42000</v>
      </c>
      <c r="H157" s="17">
        <v>38888.89</v>
      </c>
      <c r="I157" s="17">
        <f t="shared" si="28"/>
        <v>3111.1100000000006</v>
      </c>
      <c r="J157" s="20"/>
      <c r="K157"/>
      <c r="L157"/>
    </row>
    <row r="158" spans="1:12" ht="264" x14ac:dyDescent="0.3">
      <c r="A158" s="15">
        <v>24527000000</v>
      </c>
      <c r="B158" s="16" t="s">
        <v>179</v>
      </c>
      <c r="C158" s="10" t="s">
        <v>186</v>
      </c>
      <c r="D158" s="17">
        <v>42000</v>
      </c>
      <c r="E158" s="17">
        <v>42000</v>
      </c>
      <c r="F158" s="17">
        <v>42000</v>
      </c>
      <c r="G158" s="17">
        <v>29000</v>
      </c>
      <c r="H158" s="17">
        <v>38888.89</v>
      </c>
      <c r="I158" s="17">
        <f t="shared" si="28"/>
        <v>3111.1100000000006</v>
      </c>
      <c r="J158" s="20"/>
      <c r="K158"/>
      <c r="L158"/>
    </row>
    <row r="159" spans="1:12" ht="264" x14ac:dyDescent="0.3">
      <c r="A159" s="15">
        <v>24527000000</v>
      </c>
      <c r="B159" s="16" t="s">
        <v>179</v>
      </c>
      <c r="C159" s="10" t="s">
        <v>187</v>
      </c>
      <c r="D159" s="17">
        <v>42000</v>
      </c>
      <c r="E159" s="17">
        <v>42000</v>
      </c>
      <c r="F159" s="17">
        <v>42000</v>
      </c>
      <c r="G159" s="17">
        <v>42000</v>
      </c>
      <c r="H159" s="17">
        <v>38888.89</v>
      </c>
      <c r="I159" s="17">
        <f t="shared" si="28"/>
        <v>3111.1100000000006</v>
      </c>
      <c r="J159" s="20"/>
      <c r="K159"/>
      <c r="L159"/>
    </row>
    <row r="160" spans="1:12" ht="264" x14ac:dyDescent="0.3">
      <c r="A160" s="15">
        <v>24527000000</v>
      </c>
      <c r="B160" s="16" t="s">
        <v>179</v>
      </c>
      <c r="C160" s="10" t="s">
        <v>188</v>
      </c>
      <c r="D160" s="17">
        <v>42000</v>
      </c>
      <c r="E160" s="17">
        <v>42000</v>
      </c>
      <c r="F160" s="17">
        <v>42000</v>
      </c>
      <c r="G160" s="17">
        <v>42000</v>
      </c>
      <c r="H160" s="17">
        <v>38888.879999999997</v>
      </c>
      <c r="I160" s="17">
        <f t="shared" si="28"/>
        <v>3111.1200000000026</v>
      </c>
      <c r="J160" s="20"/>
      <c r="K160"/>
      <c r="L160"/>
    </row>
    <row r="161" spans="1:12" ht="330" x14ac:dyDescent="0.3">
      <c r="A161" s="15">
        <v>24527000000</v>
      </c>
      <c r="B161" s="16" t="s">
        <v>179</v>
      </c>
      <c r="C161" s="10" t="s">
        <v>189</v>
      </c>
      <c r="D161" s="17">
        <v>349000</v>
      </c>
      <c r="E161" s="17">
        <v>349000</v>
      </c>
      <c r="F161" s="17">
        <v>349000</v>
      </c>
      <c r="G161" s="17">
        <v>108000</v>
      </c>
      <c r="H161" s="17">
        <v>349000</v>
      </c>
      <c r="I161" s="17">
        <f t="shared" si="28"/>
        <v>0</v>
      </c>
      <c r="J161" s="20"/>
      <c r="K161"/>
      <c r="L161"/>
    </row>
    <row r="162" spans="1:12" ht="264" x14ac:dyDescent="0.3">
      <c r="A162" s="15">
        <v>24527000000</v>
      </c>
      <c r="B162" s="16" t="s">
        <v>179</v>
      </c>
      <c r="C162" s="10" t="s">
        <v>190</v>
      </c>
      <c r="D162" s="17">
        <v>48000</v>
      </c>
      <c r="E162" s="17">
        <v>48000</v>
      </c>
      <c r="F162" s="17">
        <v>48000</v>
      </c>
      <c r="G162" s="17">
        <v>48000</v>
      </c>
      <c r="H162" s="17">
        <v>48000</v>
      </c>
      <c r="I162" s="17">
        <f t="shared" si="28"/>
        <v>0</v>
      </c>
      <c r="J162" s="20"/>
      <c r="K162"/>
      <c r="L162"/>
    </row>
    <row r="163" spans="1:12" ht="264" x14ac:dyDescent="0.3">
      <c r="A163" s="15">
        <v>24527000000</v>
      </c>
      <c r="B163" s="16" t="s">
        <v>179</v>
      </c>
      <c r="C163" s="10" t="s">
        <v>191</v>
      </c>
      <c r="D163" s="17">
        <v>42000</v>
      </c>
      <c r="E163" s="17">
        <v>42000</v>
      </c>
      <c r="F163" s="17">
        <v>42000</v>
      </c>
      <c r="G163" s="17">
        <v>42000</v>
      </c>
      <c r="H163" s="17">
        <v>41500</v>
      </c>
      <c r="I163" s="17">
        <f t="shared" si="28"/>
        <v>500</v>
      </c>
      <c r="J163" s="20"/>
      <c r="K163"/>
      <c r="L163"/>
    </row>
    <row r="164" spans="1:12" ht="264" x14ac:dyDescent="0.3">
      <c r="A164" s="15">
        <v>24527000000</v>
      </c>
      <c r="B164" s="16" t="s">
        <v>179</v>
      </c>
      <c r="C164" s="10" t="s">
        <v>192</v>
      </c>
      <c r="D164" s="17">
        <v>42000</v>
      </c>
      <c r="E164" s="17">
        <v>42000</v>
      </c>
      <c r="F164" s="17">
        <v>42000</v>
      </c>
      <c r="G164" s="17">
        <v>42000</v>
      </c>
      <c r="H164" s="17">
        <v>41500</v>
      </c>
      <c r="I164" s="17">
        <f t="shared" si="28"/>
        <v>500</v>
      </c>
      <c r="J164" s="20"/>
      <c r="K164"/>
      <c r="L164"/>
    </row>
    <row r="165" spans="1:12" ht="76.5" customHeight="1" x14ac:dyDescent="0.3">
      <c r="A165" s="15">
        <v>24527000000</v>
      </c>
      <c r="B165" s="21" t="s">
        <v>193</v>
      </c>
      <c r="C165" s="23"/>
      <c r="D165" s="20">
        <f t="shared" ref="D165:I165" si="29">D152+D153+D154+D155+D156+D157+D158+D159+D160+D161+D162+D163+D164</f>
        <v>859000</v>
      </c>
      <c r="E165" s="20">
        <f t="shared" si="29"/>
        <v>859000</v>
      </c>
      <c r="F165" s="20">
        <f t="shared" si="29"/>
        <v>859000</v>
      </c>
      <c r="G165" s="20">
        <f t="shared" si="29"/>
        <v>437000</v>
      </c>
      <c r="H165" s="20">
        <f t="shared" si="29"/>
        <v>830000</v>
      </c>
      <c r="I165" s="20">
        <f t="shared" si="29"/>
        <v>29000.000000000007</v>
      </c>
      <c r="J165" s="20"/>
      <c r="K165"/>
      <c r="L165"/>
    </row>
    <row r="166" spans="1:12" ht="330" x14ac:dyDescent="0.3">
      <c r="A166" s="15">
        <v>24529000000</v>
      </c>
      <c r="B166" s="16" t="s">
        <v>194</v>
      </c>
      <c r="C166" s="10" t="s">
        <v>195</v>
      </c>
      <c r="D166" s="17">
        <v>1100000</v>
      </c>
      <c r="E166" s="17">
        <v>1100000</v>
      </c>
      <c r="F166" s="17">
        <v>1100000</v>
      </c>
      <c r="G166" s="17"/>
      <c r="H166" s="17">
        <v>1100000</v>
      </c>
      <c r="I166" s="17">
        <f t="shared" ref="I166:I174" si="30">F166-H166</f>
        <v>0</v>
      </c>
      <c r="J166" s="18"/>
      <c r="K166"/>
      <c r="L166"/>
    </row>
    <row r="167" spans="1:12" ht="363" x14ac:dyDescent="0.3">
      <c r="A167" s="15">
        <v>24529000000</v>
      </c>
      <c r="B167" s="16" t="s">
        <v>194</v>
      </c>
      <c r="C167" s="10" t="s">
        <v>196</v>
      </c>
      <c r="D167" s="17">
        <v>400000</v>
      </c>
      <c r="E167" s="17">
        <v>400000</v>
      </c>
      <c r="F167" s="17">
        <v>400000</v>
      </c>
      <c r="G167" s="17">
        <v>0</v>
      </c>
      <c r="H167" s="17">
        <v>385626.66</v>
      </c>
      <c r="I167" s="17">
        <f t="shared" si="30"/>
        <v>14373.340000000026</v>
      </c>
      <c r="J167" s="18"/>
      <c r="K167"/>
      <c r="L167"/>
    </row>
    <row r="168" spans="1:12" ht="198" x14ac:dyDescent="0.3">
      <c r="A168" s="15">
        <v>24529000000</v>
      </c>
      <c r="B168" s="16" t="s">
        <v>194</v>
      </c>
      <c r="C168" s="10" t="s">
        <v>197</v>
      </c>
      <c r="D168" s="17">
        <v>238359</v>
      </c>
      <c r="E168" s="17">
        <v>238359</v>
      </c>
      <c r="F168" s="17">
        <v>238359</v>
      </c>
      <c r="G168" s="17">
        <v>0</v>
      </c>
      <c r="H168" s="17">
        <v>234574</v>
      </c>
      <c r="I168" s="17">
        <f t="shared" si="30"/>
        <v>3785</v>
      </c>
      <c r="J168" s="18"/>
      <c r="K168"/>
      <c r="L168"/>
    </row>
    <row r="169" spans="1:12" ht="231" x14ac:dyDescent="0.3">
      <c r="A169" s="15">
        <v>24529000000</v>
      </c>
      <c r="B169" s="16" t="s">
        <v>194</v>
      </c>
      <c r="C169" s="10" t="s">
        <v>198</v>
      </c>
      <c r="D169" s="17">
        <v>70000</v>
      </c>
      <c r="E169" s="17">
        <v>70000</v>
      </c>
      <c r="F169" s="17">
        <v>70000</v>
      </c>
      <c r="G169" s="17">
        <v>70000</v>
      </c>
      <c r="H169" s="17">
        <v>69445</v>
      </c>
      <c r="I169" s="17">
        <f t="shared" si="30"/>
        <v>555</v>
      </c>
      <c r="J169" s="18"/>
      <c r="K169"/>
      <c r="L169"/>
    </row>
    <row r="170" spans="1:12" ht="264" x14ac:dyDescent="0.3">
      <c r="A170" s="15">
        <v>24529000000</v>
      </c>
      <c r="B170" s="16" t="s">
        <v>194</v>
      </c>
      <c r="C170" s="10" t="s">
        <v>199</v>
      </c>
      <c r="D170" s="17">
        <v>30000</v>
      </c>
      <c r="E170" s="17">
        <v>30000</v>
      </c>
      <c r="F170" s="17">
        <v>30000</v>
      </c>
      <c r="G170" s="17">
        <v>30000</v>
      </c>
      <c r="H170" s="17">
        <v>29400</v>
      </c>
      <c r="I170" s="17">
        <f t="shared" si="30"/>
        <v>600</v>
      </c>
      <c r="J170" s="18"/>
      <c r="K170"/>
      <c r="L170"/>
    </row>
    <row r="171" spans="1:12" ht="231" x14ac:dyDescent="0.3">
      <c r="A171" s="15">
        <v>24529000000</v>
      </c>
      <c r="B171" s="16" t="s">
        <v>194</v>
      </c>
      <c r="C171" s="10" t="s">
        <v>200</v>
      </c>
      <c r="D171" s="17">
        <v>100000</v>
      </c>
      <c r="E171" s="17">
        <v>100000</v>
      </c>
      <c r="F171" s="17">
        <v>100000</v>
      </c>
      <c r="G171" s="17"/>
      <c r="H171" s="17">
        <v>99177</v>
      </c>
      <c r="I171" s="17">
        <f t="shared" si="30"/>
        <v>823</v>
      </c>
      <c r="J171" s="18"/>
      <c r="K171"/>
      <c r="L171"/>
    </row>
    <row r="172" spans="1:12" ht="165" x14ac:dyDescent="0.3">
      <c r="A172" s="15">
        <v>24529000000</v>
      </c>
      <c r="B172" s="16" t="s">
        <v>194</v>
      </c>
      <c r="C172" s="10" t="s">
        <v>201</v>
      </c>
      <c r="D172" s="17">
        <v>50000</v>
      </c>
      <c r="E172" s="17">
        <v>50000</v>
      </c>
      <c r="F172" s="17">
        <v>50000</v>
      </c>
      <c r="G172" s="17">
        <v>25000</v>
      </c>
      <c r="H172" s="17">
        <v>49899</v>
      </c>
      <c r="I172" s="17">
        <f t="shared" si="30"/>
        <v>101</v>
      </c>
      <c r="J172" s="18"/>
      <c r="K172"/>
      <c r="L172"/>
    </row>
    <row r="173" spans="1:12" ht="165" x14ac:dyDescent="0.3">
      <c r="A173" s="15">
        <v>24529000000</v>
      </c>
      <c r="B173" s="16" t="s">
        <v>194</v>
      </c>
      <c r="C173" s="10" t="s">
        <v>202</v>
      </c>
      <c r="D173" s="17">
        <v>1500000</v>
      </c>
      <c r="E173" s="17">
        <v>1500000</v>
      </c>
      <c r="F173" s="17">
        <v>1500000</v>
      </c>
      <c r="G173" s="17">
        <v>1500000</v>
      </c>
      <c r="H173" s="17"/>
      <c r="I173" s="17">
        <f t="shared" si="30"/>
        <v>1500000</v>
      </c>
      <c r="J173" s="18"/>
      <c r="K173"/>
      <c r="L173"/>
    </row>
    <row r="174" spans="1:12" ht="231" x14ac:dyDescent="0.3">
      <c r="A174" s="15">
        <v>24529000000</v>
      </c>
      <c r="B174" s="16" t="s">
        <v>194</v>
      </c>
      <c r="C174" s="10" t="s">
        <v>203</v>
      </c>
      <c r="D174" s="17">
        <v>5000000</v>
      </c>
      <c r="E174" s="17">
        <v>5000000</v>
      </c>
      <c r="F174" s="17">
        <v>5000000</v>
      </c>
      <c r="G174" s="17">
        <v>5000000</v>
      </c>
      <c r="H174" s="17"/>
      <c r="I174" s="17">
        <f t="shared" si="30"/>
        <v>5000000</v>
      </c>
      <c r="J174" s="18"/>
      <c r="K174"/>
      <c r="L174"/>
    </row>
    <row r="175" spans="1:12" ht="76.5" customHeight="1" x14ac:dyDescent="0.3">
      <c r="A175" s="15">
        <v>24529000000</v>
      </c>
      <c r="B175" s="21" t="s">
        <v>204</v>
      </c>
      <c r="C175" s="23"/>
      <c r="D175" s="20">
        <f t="shared" ref="D175:J175" si="31">D166+D167+D168+D169+D170+D171+D172+D173+D174</f>
        <v>8488359</v>
      </c>
      <c r="E175" s="20">
        <f t="shared" si="31"/>
        <v>8488359</v>
      </c>
      <c r="F175" s="20">
        <f t="shared" si="31"/>
        <v>8488359</v>
      </c>
      <c r="G175" s="20">
        <f t="shared" si="31"/>
        <v>6625000</v>
      </c>
      <c r="H175" s="20">
        <f t="shared" si="31"/>
        <v>1968121.66</v>
      </c>
      <c r="I175" s="20">
        <f t="shared" si="31"/>
        <v>6520237.3399999999</v>
      </c>
      <c r="J175" s="20">
        <f t="shared" si="31"/>
        <v>0</v>
      </c>
      <c r="K175"/>
      <c r="L175"/>
    </row>
    <row r="176" spans="1:12" ht="231" x14ac:dyDescent="0.3">
      <c r="A176" s="15">
        <v>24530000000</v>
      </c>
      <c r="B176" s="16" t="s">
        <v>205</v>
      </c>
      <c r="C176" s="10" t="s">
        <v>206</v>
      </c>
      <c r="D176" s="17">
        <v>700000</v>
      </c>
      <c r="E176" s="17">
        <v>700000</v>
      </c>
      <c r="F176" s="17">
        <v>700000</v>
      </c>
      <c r="G176" s="17">
        <v>364000</v>
      </c>
      <c r="H176" s="17">
        <v>700000</v>
      </c>
      <c r="I176" s="17">
        <f>F176-H176</f>
        <v>0</v>
      </c>
      <c r="J176" s="18"/>
      <c r="K176"/>
      <c r="L176"/>
    </row>
    <row r="177" spans="1:12" ht="231" x14ac:dyDescent="0.3">
      <c r="A177" s="15">
        <v>24530000000</v>
      </c>
      <c r="B177" s="16" t="s">
        <v>205</v>
      </c>
      <c r="C177" s="10" t="s">
        <v>207</v>
      </c>
      <c r="D177" s="17">
        <v>50000</v>
      </c>
      <c r="E177" s="17">
        <v>50000</v>
      </c>
      <c r="F177" s="17">
        <v>50000</v>
      </c>
      <c r="G177" s="17">
        <v>50000</v>
      </c>
      <c r="H177" s="17">
        <v>49992</v>
      </c>
      <c r="I177" s="17">
        <f>F177-H177</f>
        <v>8</v>
      </c>
      <c r="J177" s="18"/>
      <c r="K177"/>
      <c r="L177"/>
    </row>
    <row r="178" spans="1:12" ht="264" x14ac:dyDescent="0.3">
      <c r="A178" s="15">
        <v>24530000000</v>
      </c>
      <c r="B178" s="16" t="s">
        <v>205</v>
      </c>
      <c r="C178" s="10" t="s">
        <v>208</v>
      </c>
      <c r="D178" s="17">
        <v>200000</v>
      </c>
      <c r="E178" s="17">
        <v>200000</v>
      </c>
      <c r="F178" s="17">
        <v>200000</v>
      </c>
      <c r="G178" s="17">
        <v>75000</v>
      </c>
      <c r="H178" s="17">
        <v>191958</v>
      </c>
      <c r="I178" s="17">
        <f>F178-H178</f>
        <v>8042</v>
      </c>
      <c r="J178" s="18"/>
      <c r="K178"/>
      <c r="L178"/>
    </row>
    <row r="179" spans="1:12" ht="76.5" customHeight="1" x14ac:dyDescent="0.3">
      <c r="A179" s="15">
        <v>24530000000</v>
      </c>
      <c r="B179" s="21" t="s">
        <v>209</v>
      </c>
      <c r="C179" s="23"/>
      <c r="D179" s="20">
        <f t="shared" ref="D179:I179" si="32">D176+D177+D178</f>
        <v>950000</v>
      </c>
      <c r="E179" s="20">
        <f t="shared" si="32"/>
        <v>950000</v>
      </c>
      <c r="F179" s="20">
        <f t="shared" si="32"/>
        <v>950000</v>
      </c>
      <c r="G179" s="20">
        <f t="shared" si="32"/>
        <v>489000</v>
      </c>
      <c r="H179" s="20">
        <f t="shared" si="32"/>
        <v>941950</v>
      </c>
      <c r="I179" s="20">
        <f t="shared" si="32"/>
        <v>8050</v>
      </c>
      <c r="J179" s="20"/>
      <c r="K179"/>
      <c r="L179"/>
    </row>
    <row r="180" spans="1:12" ht="132" x14ac:dyDescent="0.3">
      <c r="A180" s="15">
        <v>24531000000</v>
      </c>
      <c r="B180" s="16" t="s">
        <v>210</v>
      </c>
      <c r="C180" s="10" t="s">
        <v>211</v>
      </c>
      <c r="D180" s="17">
        <v>652374</v>
      </c>
      <c r="E180" s="17">
        <v>652374</v>
      </c>
      <c r="F180" s="17">
        <v>652374</v>
      </c>
      <c r="G180" s="17">
        <v>414374</v>
      </c>
      <c r="H180" s="17">
        <v>652374</v>
      </c>
      <c r="I180" s="17">
        <f>F180-H180</f>
        <v>0</v>
      </c>
      <c r="J180" s="20"/>
      <c r="K180"/>
      <c r="L180"/>
    </row>
    <row r="181" spans="1:12" ht="132" x14ac:dyDescent="0.3">
      <c r="A181" s="15">
        <v>24531000000</v>
      </c>
      <c r="B181" s="16" t="s">
        <v>210</v>
      </c>
      <c r="C181" s="10" t="s">
        <v>212</v>
      </c>
      <c r="D181" s="17">
        <v>1100000</v>
      </c>
      <c r="E181" s="17">
        <v>1100000</v>
      </c>
      <c r="F181" s="17">
        <v>1100000</v>
      </c>
      <c r="G181" s="17">
        <v>500000</v>
      </c>
      <c r="H181" s="17">
        <v>1097948</v>
      </c>
      <c r="I181" s="17">
        <f>F181-H181-J181</f>
        <v>0</v>
      </c>
      <c r="J181" s="17">
        <v>2052</v>
      </c>
      <c r="K181"/>
      <c r="L181"/>
    </row>
    <row r="182" spans="1:12" ht="60" x14ac:dyDescent="0.3">
      <c r="A182" s="15">
        <v>24531000000</v>
      </c>
      <c r="B182" s="21" t="s">
        <v>213</v>
      </c>
      <c r="C182" s="23"/>
      <c r="D182" s="20">
        <f t="shared" ref="D182:J182" si="33">D180+D181</f>
        <v>1752374</v>
      </c>
      <c r="E182" s="20">
        <f t="shared" si="33"/>
        <v>1752374</v>
      </c>
      <c r="F182" s="20">
        <f t="shared" si="33"/>
        <v>1752374</v>
      </c>
      <c r="G182" s="20">
        <f t="shared" si="33"/>
        <v>914374</v>
      </c>
      <c r="H182" s="20">
        <f t="shared" si="33"/>
        <v>1750322</v>
      </c>
      <c r="I182" s="20">
        <f t="shared" si="33"/>
        <v>0</v>
      </c>
      <c r="J182" s="20">
        <f t="shared" si="33"/>
        <v>2052</v>
      </c>
      <c r="K182"/>
      <c r="L182"/>
    </row>
    <row r="183" spans="1:12" ht="264" x14ac:dyDescent="0.3">
      <c r="A183" s="15">
        <v>24532000000</v>
      </c>
      <c r="B183" s="16" t="s">
        <v>214</v>
      </c>
      <c r="C183" s="10" t="s">
        <v>215</v>
      </c>
      <c r="D183" s="17">
        <v>42000</v>
      </c>
      <c r="E183" s="17">
        <v>42000</v>
      </c>
      <c r="F183" s="17">
        <v>42000</v>
      </c>
      <c r="G183" s="17">
        <v>7000</v>
      </c>
      <c r="H183" s="17">
        <v>42000</v>
      </c>
      <c r="I183" s="17">
        <f>F183-H183</f>
        <v>0</v>
      </c>
      <c r="J183" s="20"/>
      <c r="K183"/>
      <c r="L183"/>
    </row>
    <row r="184" spans="1:12" ht="264" x14ac:dyDescent="0.3">
      <c r="A184" s="15">
        <v>24532000000</v>
      </c>
      <c r="B184" s="16" t="s">
        <v>214</v>
      </c>
      <c r="C184" s="10" t="s">
        <v>216</v>
      </c>
      <c r="D184" s="17">
        <v>48000</v>
      </c>
      <c r="E184" s="17">
        <v>48000</v>
      </c>
      <c r="F184" s="17">
        <v>48000</v>
      </c>
      <c r="G184" s="17">
        <v>39000</v>
      </c>
      <c r="H184" s="17">
        <v>48000</v>
      </c>
      <c r="I184" s="17">
        <f>F184-H184</f>
        <v>0</v>
      </c>
      <c r="J184" s="20"/>
      <c r="K184"/>
      <c r="L184"/>
    </row>
    <row r="185" spans="1:12" ht="231" x14ac:dyDescent="0.3">
      <c r="A185" s="15">
        <v>24532000000</v>
      </c>
      <c r="B185" s="16" t="s">
        <v>214</v>
      </c>
      <c r="C185" s="10" t="s">
        <v>217</v>
      </c>
      <c r="D185" s="17">
        <v>713000</v>
      </c>
      <c r="E185" s="17">
        <v>713000</v>
      </c>
      <c r="F185" s="17">
        <v>713000</v>
      </c>
      <c r="G185" s="17">
        <v>353000</v>
      </c>
      <c r="H185" s="17">
        <v>672172</v>
      </c>
      <c r="I185" s="17">
        <f>F185-H185</f>
        <v>40828</v>
      </c>
      <c r="J185" s="20"/>
      <c r="K185"/>
      <c r="L185"/>
    </row>
    <row r="186" spans="1:12" ht="330" x14ac:dyDescent="0.3">
      <c r="A186" s="15">
        <v>24532000000</v>
      </c>
      <c r="B186" s="16" t="s">
        <v>214</v>
      </c>
      <c r="C186" s="10" t="s">
        <v>218</v>
      </c>
      <c r="D186" s="17">
        <v>564000</v>
      </c>
      <c r="E186" s="17">
        <v>564000</v>
      </c>
      <c r="F186" s="17">
        <v>564000</v>
      </c>
      <c r="G186" s="17">
        <v>264000</v>
      </c>
      <c r="H186" s="17">
        <v>526794</v>
      </c>
      <c r="I186" s="17">
        <f>F186-H186</f>
        <v>37206</v>
      </c>
      <c r="J186" s="20"/>
      <c r="K186"/>
      <c r="L186"/>
    </row>
    <row r="187" spans="1:12" ht="409.5" x14ac:dyDescent="0.3">
      <c r="A187" s="15">
        <v>24532000000</v>
      </c>
      <c r="B187" s="16" t="s">
        <v>214</v>
      </c>
      <c r="C187" s="10" t="s">
        <v>219</v>
      </c>
      <c r="D187" s="17">
        <v>42000</v>
      </c>
      <c r="E187" s="17">
        <v>42000</v>
      </c>
      <c r="F187" s="17">
        <v>42000</v>
      </c>
      <c r="G187" s="17">
        <v>42000</v>
      </c>
      <c r="H187" s="17">
        <v>42000</v>
      </c>
      <c r="I187" s="17">
        <f>F187-H187</f>
        <v>0</v>
      </c>
      <c r="J187" s="20"/>
      <c r="K187"/>
      <c r="L187"/>
    </row>
    <row r="188" spans="1:12" ht="60" x14ac:dyDescent="0.3">
      <c r="A188" s="15">
        <v>24532000000</v>
      </c>
      <c r="B188" s="21" t="s">
        <v>220</v>
      </c>
      <c r="C188" s="23"/>
      <c r="D188" s="20">
        <f t="shared" ref="D188:I188" si="34">D183+D184+D185+D186+D187</f>
        <v>1409000</v>
      </c>
      <c r="E188" s="20">
        <f t="shared" si="34"/>
        <v>1409000</v>
      </c>
      <c r="F188" s="20">
        <f t="shared" si="34"/>
        <v>1409000</v>
      </c>
      <c r="G188" s="20">
        <f t="shared" si="34"/>
        <v>705000</v>
      </c>
      <c r="H188" s="20">
        <f t="shared" si="34"/>
        <v>1330966</v>
      </c>
      <c r="I188" s="20">
        <f t="shared" si="34"/>
        <v>78034</v>
      </c>
      <c r="J188" s="20"/>
      <c r="K188"/>
      <c r="L188"/>
    </row>
    <row r="189" spans="1:12" ht="99" x14ac:dyDescent="0.3">
      <c r="A189" s="25">
        <v>24533000000</v>
      </c>
      <c r="B189" s="24" t="s">
        <v>221</v>
      </c>
      <c r="C189" s="10" t="s">
        <v>222</v>
      </c>
      <c r="D189" s="17">
        <v>1561121</v>
      </c>
      <c r="E189" s="17">
        <v>1561121</v>
      </c>
      <c r="F189" s="17">
        <v>1561121</v>
      </c>
      <c r="G189" s="17">
        <v>1561121</v>
      </c>
      <c r="H189" s="17">
        <v>1376389</v>
      </c>
      <c r="I189" s="17">
        <f>F189-H189</f>
        <v>184732</v>
      </c>
      <c r="J189" s="20"/>
      <c r="K189"/>
      <c r="L189"/>
    </row>
    <row r="190" spans="1:12" ht="60" x14ac:dyDescent="0.3">
      <c r="A190" s="15">
        <v>24533000000</v>
      </c>
      <c r="B190" s="21" t="s">
        <v>223</v>
      </c>
      <c r="C190" s="23"/>
      <c r="D190" s="20">
        <f t="shared" ref="D190:I190" si="35">D189</f>
        <v>1561121</v>
      </c>
      <c r="E190" s="20">
        <f t="shared" si="35"/>
        <v>1561121</v>
      </c>
      <c r="F190" s="20">
        <f t="shared" si="35"/>
        <v>1561121</v>
      </c>
      <c r="G190" s="20">
        <f t="shared" si="35"/>
        <v>1561121</v>
      </c>
      <c r="H190" s="20">
        <f t="shared" si="35"/>
        <v>1376389</v>
      </c>
      <c r="I190" s="20">
        <f t="shared" si="35"/>
        <v>184732</v>
      </c>
      <c r="J190" s="20"/>
      <c r="K190"/>
      <c r="L190"/>
    </row>
    <row r="191" spans="1:12" ht="231" x14ac:dyDescent="0.3">
      <c r="A191" s="15">
        <v>24534000000</v>
      </c>
      <c r="B191" s="16" t="s">
        <v>224</v>
      </c>
      <c r="C191" s="10" t="s">
        <v>225</v>
      </c>
      <c r="D191" s="17">
        <v>1450000</v>
      </c>
      <c r="E191" s="17">
        <v>1450000</v>
      </c>
      <c r="F191" s="17">
        <v>1450000</v>
      </c>
      <c r="G191" s="17"/>
      <c r="H191" s="17">
        <v>1450000</v>
      </c>
      <c r="I191" s="17">
        <f t="shared" ref="I191:I198" si="36">F191-H191</f>
        <v>0</v>
      </c>
      <c r="J191" s="18"/>
      <c r="K191"/>
      <c r="L191"/>
    </row>
    <row r="192" spans="1:12" ht="264" x14ac:dyDescent="0.3">
      <c r="A192" s="15">
        <v>24534000000</v>
      </c>
      <c r="B192" s="16" t="s">
        <v>224</v>
      </c>
      <c r="C192" s="10" t="s">
        <v>226</v>
      </c>
      <c r="D192" s="17">
        <v>42000</v>
      </c>
      <c r="E192" s="17">
        <v>42000</v>
      </c>
      <c r="F192" s="17">
        <v>42000</v>
      </c>
      <c r="G192" s="17"/>
      <c r="H192" s="17">
        <v>38980</v>
      </c>
      <c r="I192" s="17">
        <f t="shared" si="36"/>
        <v>3020</v>
      </c>
      <c r="J192" s="18"/>
      <c r="K192"/>
      <c r="L192"/>
    </row>
    <row r="193" spans="1:12" ht="264" x14ac:dyDescent="0.3">
      <c r="A193" s="15">
        <v>24534000000</v>
      </c>
      <c r="B193" s="16" t="s">
        <v>224</v>
      </c>
      <c r="C193" s="10" t="s">
        <v>227</v>
      </c>
      <c r="D193" s="17">
        <v>42000</v>
      </c>
      <c r="E193" s="17">
        <v>42000</v>
      </c>
      <c r="F193" s="17">
        <v>42000</v>
      </c>
      <c r="G193" s="17"/>
      <c r="H193" s="17">
        <v>38980</v>
      </c>
      <c r="I193" s="17">
        <f t="shared" si="36"/>
        <v>3020</v>
      </c>
      <c r="J193" s="18"/>
      <c r="K193"/>
      <c r="L193"/>
    </row>
    <row r="194" spans="1:12" ht="264" x14ac:dyDescent="0.3">
      <c r="A194" s="15">
        <v>24534000000</v>
      </c>
      <c r="B194" s="16" t="s">
        <v>224</v>
      </c>
      <c r="C194" s="10" t="s">
        <v>228</v>
      </c>
      <c r="D194" s="17">
        <v>42000</v>
      </c>
      <c r="E194" s="17">
        <v>42000</v>
      </c>
      <c r="F194" s="17">
        <v>42000</v>
      </c>
      <c r="G194" s="17">
        <v>22000</v>
      </c>
      <c r="H194" s="17">
        <v>38980</v>
      </c>
      <c r="I194" s="17">
        <f t="shared" si="36"/>
        <v>3020</v>
      </c>
      <c r="J194" s="18"/>
      <c r="K194"/>
      <c r="L194"/>
    </row>
    <row r="195" spans="1:12" ht="264" x14ac:dyDescent="0.3">
      <c r="A195" s="15">
        <v>24534000000</v>
      </c>
      <c r="B195" s="16" t="s">
        <v>224</v>
      </c>
      <c r="C195" s="10" t="s">
        <v>229</v>
      </c>
      <c r="D195" s="17">
        <v>42000</v>
      </c>
      <c r="E195" s="17">
        <v>42000</v>
      </c>
      <c r="F195" s="17">
        <v>42000</v>
      </c>
      <c r="G195" s="17">
        <v>42000</v>
      </c>
      <c r="H195" s="17">
        <v>38980</v>
      </c>
      <c r="I195" s="17">
        <f t="shared" si="36"/>
        <v>3020</v>
      </c>
      <c r="J195" s="18"/>
      <c r="K195"/>
      <c r="L195"/>
    </row>
    <row r="196" spans="1:12" ht="264" x14ac:dyDescent="0.3">
      <c r="A196" s="15">
        <v>24534000000</v>
      </c>
      <c r="B196" s="16" t="s">
        <v>224</v>
      </c>
      <c r="C196" s="10" t="s">
        <v>230</v>
      </c>
      <c r="D196" s="17">
        <v>48000</v>
      </c>
      <c r="E196" s="17">
        <v>48000</v>
      </c>
      <c r="F196" s="17">
        <v>48000</v>
      </c>
      <c r="G196" s="17">
        <v>48000</v>
      </c>
      <c r="H196" s="17">
        <v>48000</v>
      </c>
      <c r="I196" s="17">
        <f t="shared" si="36"/>
        <v>0</v>
      </c>
      <c r="J196" s="18"/>
      <c r="K196"/>
      <c r="L196"/>
    </row>
    <row r="197" spans="1:12" ht="264" x14ac:dyDescent="0.3">
      <c r="A197" s="15">
        <v>24534000000</v>
      </c>
      <c r="B197" s="16" t="s">
        <v>224</v>
      </c>
      <c r="C197" s="10" t="s">
        <v>231</v>
      </c>
      <c r="D197" s="17">
        <v>48000</v>
      </c>
      <c r="E197" s="17">
        <v>48000</v>
      </c>
      <c r="F197" s="17">
        <v>48000</v>
      </c>
      <c r="G197" s="17">
        <v>3000</v>
      </c>
      <c r="H197" s="17">
        <v>48000</v>
      </c>
      <c r="I197" s="17">
        <f t="shared" si="36"/>
        <v>0</v>
      </c>
      <c r="J197" s="18"/>
      <c r="K197"/>
      <c r="L197"/>
    </row>
    <row r="198" spans="1:12" ht="264" x14ac:dyDescent="0.3">
      <c r="A198" s="15">
        <v>24534000000</v>
      </c>
      <c r="B198" s="16" t="s">
        <v>224</v>
      </c>
      <c r="C198" s="10" t="s">
        <v>232</v>
      </c>
      <c r="D198" s="17">
        <v>42000</v>
      </c>
      <c r="E198" s="17">
        <v>42000</v>
      </c>
      <c r="F198" s="17">
        <v>42000</v>
      </c>
      <c r="G198" s="17">
        <v>42000</v>
      </c>
      <c r="H198" s="17">
        <v>38980</v>
      </c>
      <c r="I198" s="17">
        <f t="shared" si="36"/>
        <v>3020</v>
      </c>
      <c r="J198" s="18"/>
      <c r="K198"/>
      <c r="L198"/>
    </row>
    <row r="199" spans="1:12" ht="76.5" customHeight="1" x14ac:dyDescent="0.3">
      <c r="A199" s="15">
        <v>24534000000</v>
      </c>
      <c r="B199" s="21" t="s">
        <v>233</v>
      </c>
      <c r="C199" s="22"/>
      <c r="D199" s="20">
        <f t="shared" ref="D199:I199" si="37">SUM(D191:D198)</f>
        <v>1756000</v>
      </c>
      <c r="E199" s="20">
        <f t="shared" si="37"/>
        <v>1756000</v>
      </c>
      <c r="F199" s="20">
        <f t="shared" si="37"/>
        <v>1756000</v>
      </c>
      <c r="G199" s="20">
        <f t="shared" si="37"/>
        <v>157000</v>
      </c>
      <c r="H199" s="20">
        <f t="shared" si="37"/>
        <v>1740900</v>
      </c>
      <c r="I199" s="20">
        <f t="shared" si="37"/>
        <v>15100</v>
      </c>
      <c r="J199" s="20"/>
      <c r="K199"/>
      <c r="L199"/>
    </row>
    <row r="200" spans="1:12" ht="396" x14ac:dyDescent="0.3">
      <c r="A200" s="15">
        <v>24535000000</v>
      </c>
      <c r="B200" s="16" t="s">
        <v>234</v>
      </c>
      <c r="C200" s="10" t="s">
        <v>235</v>
      </c>
      <c r="D200" s="17">
        <v>1500000</v>
      </c>
      <c r="E200" s="17">
        <v>1500000</v>
      </c>
      <c r="F200" s="17">
        <v>1500000</v>
      </c>
      <c r="G200" s="17">
        <v>0</v>
      </c>
      <c r="H200" s="17">
        <v>1402250.8</v>
      </c>
      <c r="I200" s="17">
        <f>F200-H200</f>
        <v>97749.199999999953</v>
      </c>
      <c r="J200" s="18"/>
      <c r="K200"/>
      <c r="L200"/>
    </row>
    <row r="201" spans="1:12" ht="264" x14ac:dyDescent="0.3">
      <c r="A201" s="15">
        <v>24535000000</v>
      </c>
      <c r="B201" s="16" t="s">
        <v>234</v>
      </c>
      <c r="C201" s="10" t="s">
        <v>236</v>
      </c>
      <c r="D201" s="17">
        <v>42000</v>
      </c>
      <c r="E201" s="17">
        <v>42000</v>
      </c>
      <c r="F201" s="17">
        <v>42000</v>
      </c>
      <c r="G201" s="17"/>
      <c r="H201" s="17">
        <v>42000</v>
      </c>
      <c r="I201" s="17">
        <f>F201-H201</f>
        <v>0</v>
      </c>
      <c r="J201" s="18"/>
      <c r="K201"/>
      <c r="L201"/>
    </row>
    <row r="202" spans="1:12" ht="264" x14ac:dyDescent="0.3">
      <c r="A202" s="15">
        <v>24535000000</v>
      </c>
      <c r="B202" s="16" t="s">
        <v>234</v>
      </c>
      <c r="C202" s="10" t="s">
        <v>237</v>
      </c>
      <c r="D202" s="17">
        <v>48000</v>
      </c>
      <c r="E202" s="17">
        <v>48000</v>
      </c>
      <c r="F202" s="17">
        <v>48000</v>
      </c>
      <c r="G202" s="17">
        <v>46000</v>
      </c>
      <c r="H202" s="17">
        <v>48000</v>
      </c>
      <c r="I202" s="17">
        <f>F202-H202</f>
        <v>0</v>
      </c>
      <c r="J202" s="18"/>
      <c r="K202"/>
      <c r="L202"/>
    </row>
    <row r="203" spans="1:12" ht="76.5" customHeight="1" x14ac:dyDescent="0.3">
      <c r="A203" s="15">
        <v>24535000000</v>
      </c>
      <c r="B203" s="21" t="s">
        <v>238</v>
      </c>
      <c r="C203" s="22"/>
      <c r="D203" s="20">
        <f t="shared" ref="D203:I203" si="38">D200+D201+D202</f>
        <v>1590000</v>
      </c>
      <c r="E203" s="20">
        <f t="shared" si="38"/>
        <v>1590000</v>
      </c>
      <c r="F203" s="20">
        <f t="shared" si="38"/>
        <v>1590000</v>
      </c>
      <c r="G203" s="20">
        <f t="shared" si="38"/>
        <v>46000</v>
      </c>
      <c r="H203" s="20">
        <f t="shared" si="38"/>
        <v>1492250.8</v>
      </c>
      <c r="I203" s="20">
        <f t="shared" si="38"/>
        <v>97749.199999999953</v>
      </c>
      <c r="J203" s="18"/>
      <c r="K203"/>
      <c r="L203"/>
    </row>
    <row r="204" spans="1:12" ht="264" x14ac:dyDescent="0.3">
      <c r="A204" s="15">
        <v>24536000000</v>
      </c>
      <c r="B204" s="16" t="s">
        <v>239</v>
      </c>
      <c r="C204" s="10" t="s">
        <v>240</v>
      </c>
      <c r="D204" s="17">
        <v>42000</v>
      </c>
      <c r="E204" s="17">
        <v>42000</v>
      </c>
      <c r="F204" s="17">
        <v>42000</v>
      </c>
      <c r="G204" s="17">
        <v>0</v>
      </c>
      <c r="H204" s="17">
        <v>42000</v>
      </c>
      <c r="I204" s="17">
        <f t="shared" ref="I204:I209" si="39">F204-H204</f>
        <v>0</v>
      </c>
      <c r="J204" s="20"/>
      <c r="K204"/>
      <c r="L204"/>
    </row>
    <row r="205" spans="1:12" ht="264" x14ac:dyDescent="0.3">
      <c r="A205" s="15">
        <v>24536000000</v>
      </c>
      <c r="B205" s="16" t="s">
        <v>239</v>
      </c>
      <c r="C205" s="10" t="s">
        <v>241</v>
      </c>
      <c r="D205" s="17">
        <v>48000</v>
      </c>
      <c r="E205" s="17">
        <v>48000</v>
      </c>
      <c r="F205" s="17">
        <v>48000</v>
      </c>
      <c r="G205" s="17">
        <v>0</v>
      </c>
      <c r="H205" s="20"/>
      <c r="I205" s="17">
        <f t="shared" si="39"/>
        <v>48000</v>
      </c>
      <c r="J205" s="20"/>
      <c r="K205"/>
      <c r="L205"/>
    </row>
    <row r="206" spans="1:12" ht="264" x14ac:dyDescent="0.3">
      <c r="A206" s="15">
        <v>24536000000</v>
      </c>
      <c r="B206" s="16" t="s">
        <v>239</v>
      </c>
      <c r="C206" s="10" t="s">
        <v>242</v>
      </c>
      <c r="D206" s="17">
        <v>48000</v>
      </c>
      <c r="E206" s="17">
        <v>48000</v>
      </c>
      <c r="F206" s="17">
        <v>48000</v>
      </c>
      <c r="G206" s="17">
        <v>0</v>
      </c>
      <c r="H206" s="20"/>
      <c r="I206" s="17">
        <f t="shared" si="39"/>
        <v>48000</v>
      </c>
      <c r="J206" s="20"/>
      <c r="K206"/>
      <c r="L206"/>
    </row>
    <row r="207" spans="1:12" ht="264" x14ac:dyDescent="0.3">
      <c r="A207" s="15">
        <v>24536000000</v>
      </c>
      <c r="B207" s="16" t="s">
        <v>239</v>
      </c>
      <c r="C207" s="10" t="s">
        <v>243</v>
      </c>
      <c r="D207" s="17">
        <v>48000</v>
      </c>
      <c r="E207" s="17">
        <v>48000</v>
      </c>
      <c r="F207" s="17">
        <v>48000</v>
      </c>
      <c r="G207" s="17">
        <v>0</v>
      </c>
      <c r="H207" s="20"/>
      <c r="I207" s="17">
        <f t="shared" si="39"/>
        <v>48000</v>
      </c>
      <c r="J207" s="20"/>
      <c r="K207"/>
      <c r="L207"/>
    </row>
    <row r="208" spans="1:12" ht="198" x14ac:dyDescent="0.3">
      <c r="A208" s="15">
        <v>24536000000</v>
      </c>
      <c r="B208" s="16" t="s">
        <v>239</v>
      </c>
      <c r="C208" s="10" t="s">
        <v>244</v>
      </c>
      <c r="D208" s="17">
        <v>1000000</v>
      </c>
      <c r="E208" s="17">
        <v>1000000</v>
      </c>
      <c r="F208" s="17">
        <v>1000000</v>
      </c>
      <c r="G208" s="17">
        <v>619000</v>
      </c>
      <c r="H208" s="17">
        <v>1000000</v>
      </c>
      <c r="I208" s="17">
        <f t="shared" si="39"/>
        <v>0</v>
      </c>
      <c r="J208" s="20"/>
      <c r="K208"/>
      <c r="L208"/>
    </row>
    <row r="209" spans="1:12" ht="231" x14ac:dyDescent="0.3">
      <c r="A209" s="15">
        <v>24536000000</v>
      </c>
      <c r="B209" s="16" t="s">
        <v>239</v>
      </c>
      <c r="C209" s="10" t="s">
        <v>245</v>
      </c>
      <c r="D209" s="17">
        <v>400000</v>
      </c>
      <c r="E209" s="17">
        <v>400000</v>
      </c>
      <c r="F209" s="17">
        <v>400000</v>
      </c>
      <c r="G209" s="17">
        <v>200000</v>
      </c>
      <c r="H209" s="17">
        <v>397516.2</v>
      </c>
      <c r="I209" s="17">
        <f t="shared" si="39"/>
        <v>2483.7999999999884</v>
      </c>
      <c r="J209" s="20"/>
      <c r="K209"/>
      <c r="L209"/>
    </row>
    <row r="210" spans="1:12" ht="76.5" customHeight="1" x14ac:dyDescent="0.3">
      <c r="A210" s="15">
        <v>24536000000</v>
      </c>
      <c r="B210" s="21" t="s">
        <v>246</v>
      </c>
      <c r="C210" s="22"/>
      <c r="D210" s="20">
        <f t="shared" ref="D210:I210" si="40">D204+D205+D206+D207+D208+D209</f>
        <v>1586000</v>
      </c>
      <c r="E210" s="20">
        <f t="shared" si="40"/>
        <v>1586000</v>
      </c>
      <c r="F210" s="20">
        <f t="shared" si="40"/>
        <v>1586000</v>
      </c>
      <c r="G210" s="20">
        <f t="shared" si="40"/>
        <v>819000</v>
      </c>
      <c r="H210" s="20">
        <f t="shared" si="40"/>
        <v>1439516.2</v>
      </c>
      <c r="I210" s="20">
        <f t="shared" si="40"/>
        <v>146483.79999999999</v>
      </c>
      <c r="J210" s="20"/>
      <c r="K210"/>
      <c r="L210"/>
    </row>
    <row r="211" spans="1:12" ht="165" x14ac:dyDescent="0.3">
      <c r="A211" s="15">
        <v>24537000000</v>
      </c>
      <c r="B211" s="16" t="s">
        <v>247</v>
      </c>
      <c r="C211" s="10" t="s">
        <v>248</v>
      </c>
      <c r="D211" s="17">
        <v>845506</v>
      </c>
      <c r="E211" s="17">
        <v>845506</v>
      </c>
      <c r="F211" s="17">
        <v>845506</v>
      </c>
      <c r="G211" s="17"/>
      <c r="H211" s="17">
        <v>838661</v>
      </c>
      <c r="I211" s="17">
        <f>F211-H211</f>
        <v>6845</v>
      </c>
      <c r="J211" s="18"/>
      <c r="K211"/>
      <c r="L211"/>
    </row>
    <row r="212" spans="1:12" ht="330" x14ac:dyDescent="0.3">
      <c r="A212" s="15">
        <v>24537000000</v>
      </c>
      <c r="B212" s="16" t="s">
        <v>247</v>
      </c>
      <c r="C212" s="10" t="s">
        <v>249</v>
      </c>
      <c r="D212" s="17">
        <v>1694494</v>
      </c>
      <c r="E212" s="17">
        <v>1694494</v>
      </c>
      <c r="F212" s="17">
        <v>1694494</v>
      </c>
      <c r="G212" s="17"/>
      <c r="H212" s="17">
        <v>1694494</v>
      </c>
      <c r="I212" s="17">
        <f>F212-H212</f>
        <v>0</v>
      </c>
      <c r="J212" s="18"/>
      <c r="K212"/>
      <c r="L212"/>
    </row>
    <row r="213" spans="1:12" ht="264" x14ac:dyDescent="0.3">
      <c r="A213" s="15">
        <v>24537000000</v>
      </c>
      <c r="B213" s="16" t="s">
        <v>247</v>
      </c>
      <c r="C213" s="10" t="s">
        <v>250</v>
      </c>
      <c r="D213" s="17">
        <v>1900000</v>
      </c>
      <c r="E213" s="17">
        <v>1900000</v>
      </c>
      <c r="F213" s="17">
        <v>1900000</v>
      </c>
      <c r="G213" s="17"/>
      <c r="H213" s="17">
        <v>1898850</v>
      </c>
      <c r="I213" s="17">
        <f>F213-H213</f>
        <v>1150</v>
      </c>
      <c r="J213" s="18"/>
      <c r="K213"/>
      <c r="L213"/>
    </row>
    <row r="214" spans="1:12" ht="76.5" customHeight="1" x14ac:dyDescent="0.3">
      <c r="A214" s="15">
        <v>24537000000</v>
      </c>
      <c r="B214" s="21" t="s">
        <v>251</v>
      </c>
      <c r="C214" s="22"/>
      <c r="D214" s="20">
        <f t="shared" ref="D214:I214" si="41">D212+D213+D211</f>
        <v>4440000</v>
      </c>
      <c r="E214" s="20">
        <f t="shared" si="41"/>
        <v>4440000</v>
      </c>
      <c r="F214" s="20">
        <f t="shared" si="41"/>
        <v>4440000</v>
      </c>
      <c r="G214" s="20">
        <f t="shared" si="41"/>
        <v>0</v>
      </c>
      <c r="H214" s="20">
        <f t="shared" si="41"/>
        <v>4432005</v>
      </c>
      <c r="I214" s="20">
        <f t="shared" si="41"/>
        <v>7995</v>
      </c>
      <c r="J214" s="18"/>
      <c r="K214"/>
      <c r="L214"/>
    </row>
    <row r="215" spans="1:12" ht="297" x14ac:dyDescent="0.3">
      <c r="A215" s="25">
        <v>24538000000</v>
      </c>
      <c r="B215" s="24" t="s">
        <v>252</v>
      </c>
      <c r="C215" s="10" t="s">
        <v>253</v>
      </c>
      <c r="D215" s="17">
        <v>650000</v>
      </c>
      <c r="E215" s="17">
        <v>650000</v>
      </c>
      <c r="F215" s="17">
        <v>650000</v>
      </c>
      <c r="G215" s="17">
        <v>300000</v>
      </c>
      <c r="H215" s="17">
        <v>630345</v>
      </c>
      <c r="I215" s="17">
        <f>F215-H215</f>
        <v>19655</v>
      </c>
      <c r="J215" s="18"/>
      <c r="K215"/>
      <c r="L215"/>
    </row>
    <row r="216" spans="1:12" ht="264" x14ac:dyDescent="0.3">
      <c r="A216" s="25">
        <v>24538000000</v>
      </c>
      <c r="B216" s="24" t="s">
        <v>252</v>
      </c>
      <c r="C216" s="10" t="s">
        <v>254</v>
      </c>
      <c r="D216" s="17">
        <v>50000</v>
      </c>
      <c r="E216" s="17">
        <v>50000</v>
      </c>
      <c r="F216" s="17">
        <v>50000</v>
      </c>
      <c r="G216" s="17">
        <v>50000</v>
      </c>
      <c r="H216" s="17">
        <v>49999.58</v>
      </c>
      <c r="I216" s="17">
        <f>F216-H216</f>
        <v>0.41999999999825377</v>
      </c>
      <c r="J216" s="18"/>
      <c r="K216"/>
      <c r="L216"/>
    </row>
    <row r="217" spans="1:12" ht="60" x14ac:dyDescent="0.3">
      <c r="A217" s="15">
        <v>24538000000</v>
      </c>
      <c r="B217" s="21" t="s">
        <v>255</v>
      </c>
      <c r="C217" s="22"/>
      <c r="D217" s="20">
        <f t="shared" ref="D217:I217" si="42">D215+D216</f>
        <v>700000</v>
      </c>
      <c r="E217" s="20">
        <f t="shared" si="42"/>
        <v>700000</v>
      </c>
      <c r="F217" s="20">
        <f t="shared" si="42"/>
        <v>700000</v>
      </c>
      <c r="G217" s="20">
        <f t="shared" si="42"/>
        <v>350000</v>
      </c>
      <c r="H217" s="20">
        <f t="shared" si="42"/>
        <v>680344.58</v>
      </c>
      <c r="I217" s="20">
        <f t="shared" si="42"/>
        <v>19655.419999999998</v>
      </c>
      <c r="J217" s="18"/>
      <c r="K217"/>
      <c r="L217"/>
    </row>
    <row r="218" spans="1:12" ht="330" x14ac:dyDescent="0.3">
      <c r="A218" s="15">
        <v>24539000000</v>
      </c>
      <c r="B218" s="16" t="s">
        <v>256</v>
      </c>
      <c r="C218" s="10" t="s">
        <v>257</v>
      </c>
      <c r="D218" s="17">
        <v>480000</v>
      </c>
      <c r="E218" s="17">
        <v>480000</v>
      </c>
      <c r="F218" s="17">
        <v>480000</v>
      </c>
      <c r="G218" s="17"/>
      <c r="H218" s="17">
        <v>478313.95</v>
      </c>
      <c r="I218" s="17">
        <f t="shared" ref="I218:I225" si="43">F218-H218</f>
        <v>1686.0499999999884</v>
      </c>
      <c r="J218" s="18"/>
      <c r="K218"/>
      <c r="L218"/>
    </row>
    <row r="219" spans="1:12" ht="198" x14ac:dyDescent="0.3">
      <c r="A219" s="15">
        <v>24539000000</v>
      </c>
      <c r="B219" s="16" t="s">
        <v>256</v>
      </c>
      <c r="C219" s="10" t="s">
        <v>258</v>
      </c>
      <c r="D219" s="17">
        <v>850000</v>
      </c>
      <c r="E219" s="17">
        <v>850000</v>
      </c>
      <c r="F219" s="17">
        <v>850000</v>
      </c>
      <c r="G219" s="17">
        <v>442000</v>
      </c>
      <c r="H219" s="17">
        <v>850000</v>
      </c>
      <c r="I219" s="17">
        <f t="shared" si="43"/>
        <v>0</v>
      </c>
      <c r="J219" s="18"/>
      <c r="K219"/>
      <c r="L219"/>
    </row>
    <row r="220" spans="1:12" ht="363" x14ac:dyDescent="0.3">
      <c r="A220" s="15">
        <v>24539000000</v>
      </c>
      <c r="B220" s="16" t="s">
        <v>256</v>
      </c>
      <c r="C220" s="10" t="s">
        <v>259</v>
      </c>
      <c r="D220" s="17">
        <v>200000</v>
      </c>
      <c r="E220" s="17">
        <v>200000</v>
      </c>
      <c r="F220" s="17">
        <v>200000</v>
      </c>
      <c r="G220" s="17"/>
      <c r="H220" s="17">
        <v>198922</v>
      </c>
      <c r="I220" s="17">
        <f t="shared" si="43"/>
        <v>1078</v>
      </c>
      <c r="J220" s="18"/>
      <c r="K220"/>
      <c r="L220"/>
    </row>
    <row r="221" spans="1:12" ht="231" x14ac:dyDescent="0.3">
      <c r="A221" s="15">
        <v>24539000000</v>
      </c>
      <c r="B221" s="16" t="s">
        <v>256</v>
      </c>
      <c r="C221" s="10" t="s">
        <v>260</v>
      </c>
      <c r="D221" s="17">
        <v>200000</v>
      </c>
      <c r="E221" s="17">
        <v>200000</v>
      </c>
      <c r="F221" s="17">
        <v>200000</v>
      </c>
      <c r="G221" s="17"/>
      <c r="H221" s="17">
        <v>148629.12</v>
      </c>
      <c r="I221" s="17">
        <f t="shared" si="43"/>
        <v>51370.880000000005</v>
      </c>
      <c r="J221" s="18"/>
      <c r="K221"/>
      <c r="L221"/>
    </row>
    <row r="222" spans="1:12" ht="132" x14ac:dyDescent="0.3">
      <c r="A222" s="15">
        <v>24539000000</v>
      </c>
      <c r="B222" s="16" t="s">
        <v>256</v>
      </c>
      <c r="C222" s="10" t="s">
        <v>261</v>
      </c>
      <c r="D222" s="17">
        <v>300000</v>
      </c>
      <c r="E222" s="17">
        <v>300000</v>
      </c>
      <c r="F222" s="17">
        <v>300000</v>
      </c>
      <c r="G222" s="17">
        <v>300000</v>
      </c>
      <c r="H222" s="17">
        <v>234261.05</v>
      </c>
      <c r="I222" s="17">
        <f t="shared" si="43"/>
        <v>65738.950000000012</v>
      </c>
      <c r="J222" s="18"/>
      <c r="K222"/>
      <c r="L222"/>
    </row>
    <row r="223" spans="1:12" ht="165" x14ac:dyDescent="0.3">
      <c r="A223" s="15">
        <v>24539000000</v>
      </c>
      <c r="B223" s="16" t="s">
        <v>256</v>
      </c>
      <c r="C223" s="10" t="s">
        <v>262</v>
      </c>
      <c r="D223" s="17">
        <v>50000</v>
      </c>
      <c r="E223" s="17">
        <v>50000</v>
      </c>
      <c r="F223" s="17">
        <v>50000</v>
      </c>
      <c r="G223" s="17">
        <v>50000</v>
      </c>
      <c r="H223" s="17">
        <v>50000</v>
      </c>
      <c r="I223" s="17">
        <f t="shared" si="43"/>
        <v>0</v>
      </c>
      <c r="J223" s="18"/>
      <c r="K223"/>
      <c r="L223"/>
    </row>
    <row r="224" spans="1:12" ht="264" x14ac:dyDescent="0.3">
      <c r="A224" s="15">
        <v>24539000000</v>
      </c>
      <c r="B224" s="16" t="s">
        <v>256</v>
      </c>
      <c r="C224" s="10" t="s">
        <v>263</v>
      </c>
      <c r="D224" s="17">
        <v>50000</v>
      </c>
      <c r="E224" s="17">
        <v>50000</v>
      </c>
      <c r="F224" s="17">
        <v>50000</v>
      </c>
      <c r="G224" s="17">
        <v>50000</v>
      </c>
      <c r="H224" s="17">
        <v>49792</v>
      </c>
      <c r="I224" s="17">
        <f t="shared" si="43"/>
        <v>208</v>
      </c>
      <c r="J224" s="18"/>
      <c r="K224"/>
      <c r="L224"/>
    </row>
    <row r="225" spans="1:12" ht="165" x14ac:dyDescent="0.3">
      <c r="A225" s="15">
        <v>24539000000</v>
      </c>
      <c r="B225" s="16" t="s">
        <v>256</v>
      </c>
      <c r="C225" s="10" t="s">
        <v>264</v>
      </c>
      <c r="D225" s="17">
        <v>1500000</v>
      </c>
      <c r="E225" s="17">
        <v>1500000</v>
      </c>
      <c r="F225" s="17">
        <v>1500000</v>
      </c>
      <c r="G225" s="17">
        <v>1500000</v>
      </c>
      <c r="H225" s="17"/>
      <c r="I225" s="17">
        <f t="shared" si="43"/>
        <v>1500000</v>
      </c>
      <c r="J225" s="18"/>
      <c r="K225"/>
      <c r="L225"/>
    </row>
    <row r="226" spans="1:12" ht="76.5" customHeight="1" x14ac:dyDescent="0.3">
      <c r="A226" s="15">
        <v>24539000000</v>
      </c>
      <c r="B226" s="21" t="s">
        <v>265</v>
      </c>
      <c r="C226" s="22"/>
      <c r="D226" s="20">
        <f t="shared" ref="D226:I226" si="44">SUM(D218:D225)</f>
        <v>3630000</v>
      </c>
      <c r="E226" s="20">
        <f t="shared" si="44"/>
        <v>3630000</v>
      </c>
      <c r="F226" s="20">
        <f t="shared" si="44"/>
        <v>3630000</v>
      </c>
      <c r="G226" s="20">
        <f t="shared" si="44"/>
        <v>2342000</v>
      </c>
      <c r="H226" s="20">
        <f t="shared" si="44"/>
        <v>2009918.1199999999</v>
      </c>
      <c r="I226" s="20">
        <f t="shared" si="44"/>
        <v>1620081.88</v>
      </c>
      <c r="J226" s="18"/>
      <c r="K226"/>
      <c r="L226"/>
    </row>
    <row r="227" spans="1:12" ht="198" x14ac:dyDescent="0.3">
      <c r="A227" s="15">
        <v>24541000000</v>
      </c>
      <c r="B227" s="16" t="s">
        <v>266</v>
      </c>
      <c r="C227" s="10" t="s">
        <v>267</v>
      </c>
      <c r="D227" s="17">
        <v>1500000</v>
      </c>
      <c r="E227" s="17">
        <v>1500000</v>
      </c>
      <c r="F227" s="17">
        <v>1500000</v>
      </c>
      <c r="G227" s="17">
        <v>782000</v>
      </c>
      <c r="H227" s="17">
        <v>1475237.79</v>
      </c>
      <c r="I227" s="17">
        <f>F227-H227</f>
        <v>24762.209999999963</v>
      </c>
      <c r="J227" s="20"/>
      <c r="K227"/>
      <c r="L227"/>
    </row>
    <row r="228" spans="1:12" ht="231" x14ac:dyDescent="0.3">
      <c r="A228" s="15">
        <v>24541000000</v>
      </c>
      <c r="B228" s="16" t="s">
        <v>266</v>
      </c>
      <c r="C228" s="10" t="s">
        <v>268</v>
      </c>
      <c r="D228" s="17">
        <v>200000</v>
      </c>
      <c r="E228" s="17">
        <v>200000</v>
      </c>
      <c r="F228" s="17">
        <v>200000</v>
      </c>
      <c r="G228" s="17">
        <v>75000</v>
      </c>
      <c r="H228" s="17">
        <v>199911.6</v>
      </c>
      <c r="I228" s="17">
        <f>F228-H228</f>
        <v>88.399999999994179</v>
      </c>
      <c r="J228" s="20"/>
      <c r="K228"/>
      <c r="L228"/>
    </row>
    <row r="229" spans="1:12" ht="165" x14ac:dyDescent="0.3">
      <c r="A229" s="15">
        <v>24541000000</v>
      </c>
      <c r="B229" s="16" t="s">
        <v>266</v>
      </c>
      <c r="C229" s="10" t="s">
        <v>269</v>
      </c>
      <c r="D229" s="17">
        <v>50000</v>
      </c>
      <c r="E229" s="17">
        <v>50000</v>
      </c>
      <c r="F229" s="17">
        <v>50000</v>
      </c>
      <c r="G229" s="17">
        <v>50000</v>
      </c>
      <c r="H229" s="17">
        <v>49870</v>
      </c>
      <c r="I229" s="17">
        <f>F229-H229</f>
        <v>130</v>
      </c>
      <c r="J229" s="20"/>
      <c r="K229"/>
      <c r="L229"/>
    </row>
    <row r="230" spans="1:12" ht="76.5" customHeight="1" x14ac:dyDescent="0.3">
      <c r="A230" s="15">
        <v>24541000000</v>
      </c>
      <c r="B230" s="21" t="s">
        <v>270</v>
      </c>
      <c r="C230" s="22"/>
      <c r="D230" s="20">
        <f t="shared" ref="D230:I230" si="45">D227+D228+D229</f>
        <v>1750000</v>
      </c>
      <c r="E230" s="20">
        <f t="shared" si="45"/>
        <v>1750000</v>
      </c>
      <c r="F230" s="20">
        <f t="shared" si="45"/>
        <v>1750000</v>
      </c>
      <c r="G230" s="20">
        <f t="shared" si="45"/>
        <v>907000</v>
      </c>
      <c r="H230" s="20">
        <f t="shared" si="45"/>
        <v>1725019.3900000001</v>
      </c>
      <c r="I230" s="20">
        <f t="shared" si="45"/>
        <v>24980.609999999957</v>
      </c>
      <c r="J230" s="20"/>
      <c r="K230"/>
      <c r="L230"/>
    </row>
    <row r="231" spans="1:12" ht="396" x14ac:dyDescent="0.3">
      <c r="A231" s="15">
        <v>24544000000</v>
      </c>
      <c r="B231" s="16" t="s">
        <v>271</v>
      </c>
      <c r="C231" s="10" t="s">
        <v>272</v>
      </c>
      <c r="D231" s="17">
        <v>300000</v>
      </c>
      <c r="E231" s="17">
        <v>300000</v>
      </c>
      <c r="F231" s="17">
        <v>300000</v>
      </c>
      <c r="G231" s="17">
        <v>0</v>
      </c>
      <c r="H231" s="17">
        <v>294175</v>
      </c>
      <c r="I231" s="17">
        <f>F231-H231</f>
        <v>5825</v>
      </c>
      <c r="J231" s="18"/>
      <c r="K231"/>
      <c r="L231"/>
    </row>
    <row r="232" spans="1:12" ht="264" x14ac:dyDescent="0.3">
      <c r="A232" s="15">
        <v>24544000000</v>
      </c>
      <c r="B232" s="16" t="s">
        <v>271</v>
      </c>
      <c r="C232" s="10" t="s">
        <v>273</v>
      </c>
      <c r="D232" s="17">
        <v>42000</v>
      </c>
      <c r="E232" s="17">
        <v>42000</v>
      </c>
      <c r="F232" s="17">
        <v>42000</v>
      </c>
      <c r="G232" s="17"/>
      <c r="H232" s="17">
        <v>42000</v>
      </c>
      <c r="I232" s="17">
        <f>F232-H232</f>
        <v>0</v>
      </c>
      <c r="J232" s="18"/>
      <c r="K232"/>
      <c r="L232"/>
    </row>
    <row r="233" spans="1:12" ht="264" x14ac:dyDescent="0.3">
      <c r="A233" s="15">
        <v>24544000000</v>
      </c>
      <c r="B233" s="16" t="s">
        <v>271</v>
      </c>
      <c r="C233" s="10" t="s">
        <v>274</v>
      </c>
      <c r="D233" s="17">
        <v>48000</v>
      </c>
      <c r="E233" s="17">
        <v>48000</v>
      </c>
      <c r="F233" s="17">
        <v>48000</v>
      </c>
      <c r="G233" s="17"/>
      <c r="H233" s="17">
        <v>48000</v>
      </c>
      <c r="I233" s="17">
        <f>F233-H233</f>
        <v>0</v>
      </c>
      <c r="J233" s="18"/>
      <c r="K233"/>
      <c r="L233"/>
    </row>
    <row r="234" spans="1:12" ht="330" x14ac:dyDescent="0.3">
      <c r="A234" s="15">
        <v>24544000000</v>
      </c>
      <c r="B234" s="16" t="s">
        <v>271</v>
      </c>
      <c r="C234" s="10" t="s">
        <v>275</v>
      </c>
      <c r="D234" s="17">
        <v>1430000</v>
      </c>
      <c r="E234" s="17">
        <v>1430000</v>
      </c>
      <c r="F234" s="17">
        <v>1430000</v>
      </c>
      <c r="G234" s="17">
        <v>793000</v>
      </c>
      <c r="H234" s="17">
        <v>1430000</v>
      </c>
      <c r="I234" s="17">
        <f>F234-H234</f>
        <v>0</v>
      </c>
      <c r="J234" s="18"/>
      <c r="K234"/>
      <c r="L234"/>
    </row>
    <row r="235" spans="1:12" ht="297" x14ac:dyDescent="0.3">
      <c r="A235" s="15">
        <v>24544000000</v>
      </c>
      <c r="B235" s="16" t="s">
        <v>271</v>
      </c>
      <c r="C235" s="10" t="s">
        <v>276</v>
      </c>
      <c r="D235" s="17">
        <v>200000</v>
      </c>
      <c r="E235" s="17">
        <v>200000</v>
      </c>
      <c r="F235" s="17">
        <v>200000</v>
      </c>
      <c r="G235" s="17">
        <v>100000</v>
      </c>
      <c r="H235" s="17"/>
      <c r="I235" s="17">
        <f>F235-H235</f>
        <v>200000</v>
      </c>
      <c r="J235" s="18"/>
      <c r="K235"/>
      <c r="L235"/>
    </row>
    <row r="236" spans="1:12" ht="76.5" customHeight="1" x14ac:dyDescent="0.3">
      <c r="A236" s="15">
        <v>24544000000</v>
      </c>
      <c r="B236" s="21" t="s">
        <v>277</v>
      </c>
      <c r="C236" s="22"/>
      <c r="D236" s="20">
        <f t="shared" ref="D236:I236" si="46">D231+D232+D233+D234+D235</f>
        <v>2020000</v>
      </c>
      <c r="E236" s="20">
        <f t="shared" si="46"/>
        <v>2020000</v>
      </c>
      <c r="F236" s="20">
        <f t="shared" si="46"/>
        <v>2020000</v>
      </c>
      <c r="G236" s="20">
        <f t="shared" si="46"/>
        <v>893000</v>
      </c>
      <c r="H236" s="20">
        <f t="shared" si="46"/>
        <v>1814175</v>
      </c>
      <c r="I236" s="20">
        <f t="shared" si="46"/>
        <v>205825</v>
      </c>
      <c r="J236" s="20"/>
      <c r="K236"/>
      <c r="L236"/>
    </row>
    <row r="237" spans="1:12" ht="264" x14ac:dyDescent="0.3">
      <c r="A237" s="15">
        <v>24545000000</v>
      </c>
      <c r="B237" s="16" t="s">
        <v>278</v>
      </c>
      <c r="C237" s="10" t="s">
        <v>279</v>
      </c>
      <c r="D237" s="17">
        <v>800000</v>
      </c>
      <c r="E237" s="17">
        <v>800000</v>
      </c>
      <c r="F237" s="17">
        <v>800000</v>
      </c>
      <c r="G237" s="17"/>
      <c r="H237" s="17">
        <v>385360.25</v>
      </c>
      <c r="I237" s="17">
        <f t="shared" ref="I237:I242" si="47">F237-H237</f>
        <v>414639.75</v>
      </c>
      <c r="J237" s="18"/>
      <c r="K237"/>
      <c r="L237"/>
    </row>
    <row r="238" spans="1:12" ht="264" x14ac:dyDescent="0.3">
      <c r="A238" s="15">
        <v>24545000000</v>
      </c>
      <c r="B238" s="16" t="s">
        <v>278</v>
      </c>
      <c r="C238" s="10" t="s">
        <v>280</v>
      </c>
      <c r="D238" s="17">
        <v>48000</v>
      </c>
      <c r="E238" s="17">
        <v>48000</v>
      </c>
      <c r="F238" s="17">
        <v>48000</v>
      </c>
      <c r="G238" s="17"/>
      <c r="H238" s="17">
        <v>48000</v>
      </c>
      <c r="I238" s="17">
        <f t="shared" si="47"/>
        <v>0</v>
      </c>
      <c r="J238" s="18"/>
      <c r="K238"/>
      <c r="L238"/>
    </row>
    <row r="239" spans="1:12" ht="330" x14ac:dyDescent="0.3">
      <c r="A239" s="15">
        <v>24545000000</v>
      </c>
      <c r="B239" s="16" t="s">
        <v>278</v>
      </c>
      <c r="C239" s="10" t="s">
        <v>281</v>
      </c>
      <c r="D239" s="17">
        <v>1420000</v>
      </c>
      <c r="E239" s="17">
        <v>1420000</v>
      </c>
      <c r="F239" s="17">
        <v>1420000</v>
      </c>
      <c r="G239" s="17">
        <v>766000</v>
      </c>
      <c r="H239" s="17">
        <v>1240927.78</v>
      </c>
      <c r="I239" s="17">
        <f t="shared" si="47"/>
        <v>179072.21999999997</v>
      </c>
      <c r="J239" s="18"/>
      <c r="K239"/>
      <c r="L239"/>
    </row>
    <row r="240" spans="1:12" ht="165" x14ac:dyDescent="0.3">
      <c r="A240" s="15">
        <v>24545000000</v>
      </c>
      <c r="B240" s="16" t="s">
        <v>278</v>
      </c>
      <c r="C240" s="10" t="s">
        <v>282</v>
      </c>
      <c r="D240" s="17">
        <v>50000</v>
      </c>
      <c r="E240" s="17">
        <v>50000</v>
      </c>
      <c r="F240" s="17">
        <v>50000</v>
      </c>
      <c r="G240" s="17">
        <v>50000</v>
      </c>
      <c r="H240" s="17">
        <v>50000</v>
      </c>
      <c r="I240" s="17">
        <f t="shared" si="47"/>
        <v>0</v>
      </c>
      <c r="J240" s="18"/>
      <c r="K240"/>
      <c r="L240"/>
    </row>
    <row r="241" spans="1:12" ht="165" x14ac:dyDescent="0.3">
      <c r="A241" s="15">
        <v>24545000000</v>
      </c>
      <c r="B241" s="16" t="s">
        <v>278</v>
      </c>
      <c r="C241" s="10" t="s">
        <v>283</v>
      </c>
      <c r="D241" s="17">
        <v>50000</v>
      </c>
      <c r="E241" s="17">
        <v>50000</v>
      </c>
      <c r="F241" s="17">
        <v>50000</v>
      </c>
      <c r="G241" s="17">
        <v>50000</v>
      </c>
      <c r="H241" s="17">
        <v>50000</v>
      </c>
      <c r="I241" s="17">
        <f t="shared" si="47"/>
        <v>0</v>
      </c>
      <c r="J241" s="18"/>
      <c r="K241"/>
      <c r="L241"/>
    </row>
    <row r="242" spans="1:12" ht="198" x14ac:dyDescent="0.3">
      <c r="A242" s="15">
        <v>24545000000</v>
      </c>
      <c r="B242" s="16" t="s">
        <v>278</v>
      </c>
      <c r="C242" s="10" t="s">
        <v>284</v>
      </c>
      <c r="D242" s="17">
        <v>200000</v>
      </c>
      <c r="E242" s="17">
        <v>200000</v>
      </c>
      <c r="F242" s="17">
        <v>200000</v>
      </c>
      <c r="G242" s="17">
        <v>50000</v>
      </c>
      <c r="H242" s="17">
        <v>200000</v>
      </c>
      <c r="I242" s="17">
        <f t="shared" si="47"/>
        <v>0</v>
      </c>
      <c r="J242" s="18"/>
      <c r="K242"/>
      <c r="L242"/>
    </row>
    <row r="243" spans="1:12" ht="76.5" customHeight="1" x14ac:dyDescent="0.3">
      <c r="A243" s="15">
        <v>24545000000</v>
      </c>
      <c r="B243" s="21" t="s">
        <v>285</v>
      </c>
      <c r="C243" s="22"/>
      <c r="D243" s="20">
        <f t="shared" ref="D243:I243" si="48">D237+D238+D239+D240+D241+D242</f>
        <v>2568000</v>
      </c>
      <c r="E243" s="20">
        <f t="shared" si="48"/>
        <v>2568000</v>
      </c>
      <c r="F243" s="20">
        <f t="shared" si="48"/>
        <v>2568000</v>
      </c>
      <c r="G243" s="20">
        <f t="shared" si="48"/>
        <v>916000</v>
      </c>
      <c r="H243" s="20">
        <f t="shared" si="48"/>
        <v>1974288.03</v>
      </c>
      <c r="I243" s="20">
        <f t="shared" si="48"/>
        <v>593711.97</v>
      </c>
      <c r="J243" s="18"/>
      <c r="K243"/>
      <c r="L243"/>
    </row>
    <row r="244" spans="1:12" ht="264" x14ac:dyDescent="0.3">
      <c r="A244" s="15">
        <v>24546000000</v>
      </c>
      <c r="B244" s="16" t="s">
        <v>286</v>
      </c>
      <c r="C244" s="10" t="s">
        <v>287</v>
      </c>
      <c r="D244" s="17">
        <v>568000</v>
      </c>
      <c r="E244" s="17">
        <v>568000</v>
      </c>
      <c r="F244" s="17">
        <v>568000</v>
      </c>
      <c r="G244" s="17">
        <v>384000</v>
      </c>
      <c r="H244" s="17">
        <v>540877.57999999996</v>
      </c>
      <c r="I244" s="17">
        <f>F244-H244</f>
        <v>27122.420000000042</v>
      </c>
      <c r="J244" s="20"/>
      <c r="K244"/>
      <c r="L244"/>
    </row>
    <row r="245" spans="1:12" ht="231" x14ac:dyDescent="0.3">
      <c r="A245" s="15">
        <v>24546000000</v>
      </c>
      <c r="B245" s="16" t="s">
        <v>286</v>
      </c>
      <c r="C245" s="10" t="s">
        <v>288</v>
      </c>
      <c r="D245" s="17">
        <v>649857</v>
      </c>
      <c r="E245" s="17">
        <v>649857</v>
      </c>
      <c r="F245" s="17">
        <v>649857</v>
      </c>
      <c r="G245" s="17">
        <v>249857</v>
      </c>
      <c r="H245" s="17">
        <v>8930</v>
      </c>
      <c r="I245" s="17">
        <f>F245-H245</f>
        <v>640927</v>
      </c>
      <c r="J245" s="20"/>
      <c r="K245"/>
      <c r="L245"/>
    </row>
    <row r="246" spans="1:12" ht="76.5" customHeight="1" x14ac:dyDescent="0.3">
      <c r="A246" s="15">
        <v>24546000000</v>
      </c>
      <c r="B246" s="21" t="s">
        <v>289</v>
      </c>
      <c r="C246" s="22"/>
      <c r="D246" s="20">
        <f t="shared" ref="D246:J246" si="49">D244+D245</f>
        <v>1217857</v>
      </c>
      <c r="E246" s="20">
        <f t="shared" si="49"/>
        <v>1217857</v>
      </c>
      <c r="F246" s="20">
        <f t="shared" si="49"/>
        <v>1217857</v>
      </c>
      <c r="G246" s="20">
        <f t="shared" si="49"/>
        <v>633857</v>
      </c>
      <c r="H246" s="20">
        <f t="shared" si="49"/>
        <v>549807.57999999996</v>
      </c>
      <c r="I246" s="20">
        <f t="shared" si="49"/>
        <v>668049.42000000004</v>
      </c>
      <c r="J246" s="20">
        <f t="shared" si="49"/>
        <v>0</v>
      </c>
      <c r="K246"/>
      <c r="L246"/>
    </row>
    <row r="247" spans="1:12" ht="165" x14ac:dyDescent="0.3">
      <c r="A247" s="25">
        <v>24548000000</v>
      </c>
      <c r="B247" s="24" t="s">
        <v>290</v>
      </c>
      <c r="C247" s="10" t="s">
        <v>291</v>
      </c>
      <c r="D247" s="17">
        <v>200000</v>
      </c>
      <c r="E247" s="17">
        <v>200000</v>
      </c>
      <c r="F247" s="17">
        <v>200000</v>
      </c>
      <c r="G247" s="17">
        <v>100000</v>
      </c>
      <c r="H247" s="17">
        <v>196112.6</v>
      </c>
      <c r="I247" s="17">
        <f>F247-H247</f>
        <v>3887.3999999999942</v>
      </c>
      <c r="J247" s="17"/>
      <c r="K247"/>
      <c r="L247"/>
    </row>
    <row r="248" spans="1:12" ht="76.5" customHeight="1" x14ac:dyDescent="0.3">
      <c r="A248" s="15">
        <v>24548000000</v>
      </c>
      <c r="B248" s="21" t="s">
        <v>292</v>
      </c>
      <c r="C248" s="22"/>
      <c r="D248" s="20">
        <f t="shared" ref="D248:I248" si="50">D247</f>
        <v>200000</v>
      </c>
      <c r="E248" s="20">
        <f t="shared" si="50"/>
        <v>200000</v>
      </c>
      <c r="F248" s="20">
        <f t="shared" si="50"/>
        <v>200000</v>
      </c>
      <c r="G248" s="20">
        <f t="shared" si="50"/>
        <v>100000</v>
      </c>
      <c r="H248" s="20">
        <f t="shared" si="50"/>
        <v>196112.6</v>
      </c>
      <c r="I248" s="20">
        <f t="shared" si="50"/>
        <v>3887.3999999999942</v>
      </c>
      <c r="J248" s="20"/>
      <c r="K248"/>
      <c r="L248"/>
    </row>
    <row r="249" spans="1:12" ht="264" x14ac:dyDescent="0.3">
      <c r="A249" s="25">
        <v>24549000000</v>
      </c>
      <c r="B249" s="24" t="s">
        <v>293</v>
      </c>
      <c r="C249" s="10" t="s">
        <v>294</v>
      </c>
      <c r="D249" s="17">
        <v>550000</v>
      </c>
      <c r="E249" s="17">
        <v>550000</v>
      </c>
      <c r="F249" s="17">
        <v>550000</v>
      </c>
      <c r="G249" s="17">
        <v>475000</v>
      </c>
      <c r="H249" s="17">
        <v>339116.79999999999</v>
      </c>
      <c r="I249" s="17">
        <f>F249-H249</f>
        <v>210883.20000000001</v>
      </c>
      <c r="J249" s="20"/>
      <c r="K249"/>
      <c r="L249"/>
    </row>
    <row r="250" spans="1:12" ht="297" x14ac:dyDescent="0.3">
      <c r="A250" s="25">
        <v>24549000000</v>
      </c>
      <c r="B250" s="24" t="s">
        <v>293</v>
      </c>
      <c r="C250" s="10" t="s">
        <v>295</v>
      </c>
      <c r="D250" s="17">
        <v>200000</v>
      </c>
      <c r="E250" s="17">
        <v>200000</v>
      </c>
      <c r="F250" s="17">
        <v>200000</v>
      </c>
      <c r="G250" s="17"/>
      <c r="H250" s="17">
        <v>200000</v>
      </c>
      <c r="I250" s="17">
        <f>F250-H250</f>
        <v>0</v>
      </c>
      <c r="J250" s="20"/>
      <c r="K250"/>
      <c r="L250"/>
    </row>
    <row r="251" spans="1:12" ht="264" x14ac:dyDescent="0.3">
      <c r="A251" s="25">
        <v>24549000000</v>
      </c>
      <c r="B251" s="24" t="s">
        <v>293</v>
      </c>
      <c r="C251" s="10" t="s">
        <v>296</v>
      </c>
      <c r="D251" s="17">
        <v>50000</v>
      </c>
      <c r="E251" s="17">
        <v>50000</v>
      </c>
      <c r="F251" s="17">
        <v>50000</v>
      </c>
      <c r="G251" s="17"/>
      <c r="H251" s="17">
        <v>49990</v>
      </c>
      <c r="I251" s="17">
        <f>F251-H251-J251</f>
        <v>0</v>
      </c>
      <c r="J251" s="17">
        <v>10</v>
      </c>
      <c r="K251"/>
      <c r="L251"/>
    </row>
    <row r="252" spans="1:12" ht="264" x14ac:dyDescent="0.3">
      <c r="A252" s="25">
        <v>24549000000</v>
      </c>
      <c r="B252" s="24" t="s">
        <v>293</v>
      </c>
      <c r="C252" s="10" t="s">
        <v>297</v>
      </c>
      <c r="D252" s="17">
        <v>50000</v>
      </c>
      <c r="E252" s="17">
        <v>50000</v>
      </c>
      <c r="F252" s="17">
        <v>50000</v>
      </c>
      <c r="G252" s="17"/>
      <c r="H252" s="17">
        <v>49860</v>
      </c>
      <c r="I252" s="17">
        <f>F252-H252-J252</f>
        <v>0</v>
      </c>
      <c r="J252" s="17">
        <v>140</v>
      </c>
      <c r="K252"/>
      <c r="L252"/>
    </row>
    <row r="253" spans="1:12" ht="264" x14ac:dyDescent="0.3">
      <c r="A253" s="25">
        <v>24549000000</v>
      </c>
      <c r="B253" s="24" t="s">
        <v>293</v>
      </c>
      <c r="C253" s="10" t="s">
        <v>298</v>
      </c>
      <c r="D253" s="17">
        <v>50000</v>
      </c>
      <c r="E253" s="17">
        <v>50000</v>
      </c>
      <c r="F253" s="17">
        <v>50000</v>
      </c>
      <c r="G253" s="17"/>
      <c r="H253" s="17">
        <v>49950</v>
      </c>
      <c r="I253" s="17">
        <f>F253-H253-J253</f>
        <v>0</v>
      </c>
      <c r="J253" s="17">
        <v>50</v>
      </c>
      <c r="K253"/>
      <c r="L253"/>
    </row>
    <row r="254" spans="1:12" ht="231" x14ac:dyDescent="0.3">
      <c r="A254" s="25">
        <v>24549000000</v>
      </c>
      <c r="B254" s="24" t="s">
        <v>293</v>
      </c>
      <c r="C254" s="10" t="s">
        <v>299</v>
      </c>
      <c r="D254" s="17">
        <v>50000</v>
      </c>
      <c r="E254" s="17">
        <v>50000</v>
      </c>
      <c r="F254" s="17">
        <v>50000</v>
      </c>
      <c r="G254" s="17"/>
      <c r="H254" s="17">
        <v>49960</v>
      </c>
      <c r="I254" s="17">
        <f>F254-H254-J254</f>
        <v>0</v>
      </c>
      <c r="J254" s="17">
        <v>40</v>
      </c>
      <c r="K254"/>
      <c r="L254"/>
    </row>
    <row r="255" spans="1:12" ht="60" x14ac:dyDescent="0.3">
      <c r="A255" s="15">
        <v>24549000000</v>
      </c>
      <c r="B255" s="21" t="s">
        <v>300</v>
      </c>
      <c r="C255" s="22"/>
      <c r="D255" s="20">
        <f t="shared" ref="D255:J255" si="51">SUM(D249:D254)</f>
        <v>950000</v>
      </c>
      <c r="E255" s="20">
        <f t="shared" si="51"/>
        <v>950000</v>
      </c>
      <c r="F255" s="20">
        <f t="shared" si="51"/>
        <v>950000</v>
      </c>
      <c r="G255" s="20">
        <f t="shared" si="51"/>
        <v>475000</v>
      </c>
      <c r="H255" s="20">
        <f t="shared" si="51"/>
        <v>738876.8</v>
      </c>
      <c r="I255" s="20">
        <f t="shared" si="51"/>
        <v>210883.20000000001</v>
      </c>
      <c r="J255" s="20">
        <f t="shared" si="51"/>
        <v>240</v>
      </c>
      <c r="K255"/>
      <c r="L255"/>
    </row>
    <row r="256" spans="1:12" ht="264" x14ac:dyDescent="0.3">
      <c r="A256" s="15">
        <v>24550000000</v>
      </c>
      <c r="B256" s="16" t="s">
        <v>301</v>
      </c>
      <c r="C256" s="10" t="s">
        <v>302</v>
      </c>
      <c r="D256" s="17">
        <v>42000</v>
      </c>
      <c r="E256" s="17">
        <v>42000</v>
      </c>
      <c r="F256" s="17">
        <v>42000</v>
      </c>
      <c r="G256" s="17">
        <v>14000</v>
      </c>
      <c r="H256" s="17">
        <v>42000</v>
      </c>
      <c r="I256" s="17">
        <f>F256-H256</f>
        <v>0</v>
      </c>
      <c r="J256" s="20"/>
      <c r="K256"/>
      <c r="L256"/>
    </row>
    <row r="257" spans="1:12" ht="264" x14ac:dyDescent="0.3">
      <c r="A257" s="15">
        <v>24550000000</v>
      </c>
      <c r="B257" s="16" t="s">
        <v>301</v>
      </c>
      <c r="C257" s="10" t="s">
        <v>303</v>
      </c>
      <c r="D257" s="17">
        <v>48000</v>
      </c>
      <c r="E257" s="17">
        <v>48000</v>
      </c>
      <c r="F257" s="17">
        <v>48000</v>
      </c>
      <c r="G257" s="17">
        <v>32000</v>
      </c>
      <c r="H257" s="17">
        <v>48000</v>
      </c>
      <c r="I257" s="17">
        <f>F257-H257</f>
        <v>0</v>
      </c>
      <c r="J257" s="20"/>
      <c r="K257"/>
      <c r="L257"/>
    </row>
    <row r="258" spans="1:12" ht="76.5" customHeight="1" x14ac:dyDescent="0.3">
      <c r="A258" s="15">
        <v>24550000000</v>
      </c>
      <c r="B258" s="21" t="s">
        <v>304</v>
      </c>
      <c r="C258" s="22"/>
      <c r="D258" s="20">
        <f t="shared" ref="D258:J258" si="52">D256+D257</f>
        <v>90000</v>
      </c>
      <c r="E258" s="20">
        <f t="shared" si="52"/>
        <v>90000</v>
      </c>
      <c r="F258" s="20">
        <f t="shared" si="52"/>
        <v>90000</v>
      </c>
      <c r="G258" s="20">
        <f t="shared" si="52"/>
        <v>46000</v>
      </c>
      <c r="H258" s="20">
        <f t="shared" si="52"/>
        <v>90000</v>
      </c>
      <c r="I258" s="20">
        <f t="shared" si="52"/>
        <v>0</v>
      </c>
      <c r="J258" s="20">
        <f t="shared" si="52"/>
        <v>0</v>
      </c>
      <c r="K258"/>
      <c r="L258"/>
    </row>
    <row r="259" spans="1:12" ht="330" x14ac:dyDescent="0.3">
      <c r="A259" s="15">
        <v>24551000000</v>
      </c>
      <c r="B259" s="16" t="s">
        <v>305</v>
      </c>
      <c r="C259" s="10" t="s">
        <v>306</v>
      </c>
      <c r="D259" s="17">
        <v>900000</v>
      </c>
      <c r="E259" s="17">
        <v>900000</v>
      </c>
      <c r="F259" s="17">
        <v>900000</v>
      </c>
      <c r="G259" s="17">
        <v>450000</v>
      </c>
      <c r="H259" s="17">
        <v>900000</v>
      </c>
      <c r="I259" s="17">
        <f>F259-H259</f>
        <v>0</v>
      </c>
      <c r="J259" s="20"/>
      <c r="K259"/>
      <c r="L259"/>
    </row>
    <row r="260" spans="1:12" ht="76.5" customHeight="1" x14ac:dyDescent="0.3">
      <c r="A260" s="15">
        <v>24551000000</v>
      </c>
      <c r="B260" s="21" t="s">
        <v>307</v>
      </c>
      <c r="C260" s="22"/>
      <c r="D260" s="20">
        <f t="shared" ref="D260:I260" si="53">D259</f>
        <v>900000</v>
      </c>
      <c r="E260" s="20">
        <f t="shared" si="53"/>
        <v>900000</v>
      </c>
      <c r="F260" s="20">
        <f t="shared" si="53"/>
        <v>900000</v>
      </c>
      <c r="G260" s="20">
        <f t="shared" si="53"/>
        <v>450000</v>
      </c>
      <c r="H260" s="20">
        <f t="shared" si="53"/>
        <v>900000</v>
      </c>
      <c r="I260" s="20">
        <f t="shared" si="53"/>
        <v>0</v>
      </c>
      <c r="J260" s="20"/>
      <c r="K260"/>
      <c r="L260"/>
    </row>
    <row r="261" spans="1:12" ht="198" x14ac:dyDescent="0.3">
      <c r="A261" s="15">
        <v>24552000000</v>
      </c>
      <c r="B261" s="16" t="s">
        <v>308</v>
      </c>
      <c r="C261" s="10" t="s">
        <v>309</v>
      </c>
      <c r="D261" s="17">
        <v>1450000</v>
      </c>
      <c r="E261" s="17">
        <v>1450000</v>
      </c>
      <c r="F261" s="17">
        <v>1450000</v>
      </c>
      <c r="G261" s="17">
        <v>0</v>
      </c>
      <c r="H261" s="17">
        <v>1170756</v>
      </c>
      <c r="I261" s="17">
        <f>F261-H261</f>
        <v>279244</v>
      </c>
      <c r="J261" s="18"/>
      <c r="K261"/>
      <c r="L261"/>
    </row>
    <row r="262" spans="1:12" ht="66" x14ac:dyDescent="0.3">
      <c r="A262" s="15">
        <v>24552000000</v>
      </c>
      <c r="B262" s="16" t="s">
        <v>308</v>
      </c>
      <c r="C262" s="10" t="s">
        <v>310</v>
      </c>
      <c r="D262" s="17">
        <v>1000000</v>
      </c>
      <c r="E262" s="17">
        <v>1000000</v>
      </c>
      <c r="F262" s="17">
        <v>1000000</v>
      </c>
      <c r="G262" s="17">
        <v>520000</v>
      </c>
      <c r="H262" s="17">
        <v>999990</v>
      </c>
      <c r="I262" s="17">
        <f>F262-H262-J262</f>
        <v>0</v>
      </c>
      <c r="J262" s="17">
        <v>10</v>
      </c>
      <c r="K262"/>
      <c r="L262"/>
    </row>
    <row r="263" spans="1:12" ht="264" x14ac:dyDescent="0.3">
      <c r="A263" s="15">
        <v>24552000000</v>
      </c>
      <c r="B263" s="16" t="s">
        <v>308</v>
      </c>
      <c r="C263" s="10" t="s">
        <v>311</v>
      </c>
      <c r="D263" s="17">
        <v>41000</v>
      </c>
      <c r="E263" s="17">
        <v>41000</v>
      </c>
      <c r="F263" s="17">
        <v>41000</v>
      </c>
      <c r="G263" s="17"/>
      <c r="H263" s="17">
        <v>41000</v>
      </c>
      <c r="I263" s="17">
        <f>F263-H263</f>
        <v>0</v>
      </c>
      <c r="J263" s="18"/>
      <c r="K263"/>
      <c r="L263"/>
    </row>
    <row r="264" spans="1:12" ht="60.5" customHeight="1" x14ac:dyDescent="0.3">
      <c r="A264" s="15">
        <v>24552000000</v>
      </c>
      <c r="B264" s="21" t="s">
        <v>312</v>
      </c>
      <c r="C264" s="22"/>
      <c r="D264" s="20">
        <f t="shared" ref="D264:J264" si="54">D261+D262+D263</f>
        <v>2491000</v>
      </c>
      <c r="E264" s="20">
        <f t="shared" si="54"/>
        <v>2491000</v>
      </c>
      <c r="F264" s="20">
        <f t="shared" si="54"/>
        <v>2491000</v>
      </c>
      <c r="G264" s="20">
        <f t="shared" si="54"/>
        <v>520000</v>
      </c>
      <c r="H264" s="20">
        <f t="shared" si="54"/>
        <v>2211746</v>
      </c>
      <c r="I264" s="20">
        <f t="shared" si="54"/>
        <v>279244</v>
      </c>
      <c r="J264" s="20">
        <f t="shared" si="54"/>
        <v>10</v>
      </c>
      <c r="K264"/>
      <c r="L264"/>
    </row>
    <row r="265" spans="1:12" ht="76.5" customHeight="1" x14ac:dyDescent="0.3">
      <c r="A265" s="29" t="s">
        <v>313</v>
      </c>
      <c r="B265" s="29"/>
      <c r="C265" s="29"/>
      <c r="D265" s="20">
        <f t="shared" ref="D265:I265" si="55">D17+D21+D27+D39+D42+D47+D49+D54+D62+D67+D75+D92+D98+D105+D110+D115+D133+D136+D138+D151+D165+D175+D179+D182+D188+D199+D203+D210+D214+D226+D230+D236+D243+D246+D258+D264+D121+D190+D217+D248+D255+D260+D96+D94</f>
        <v>127595519</v>
      </c>
      <c r="E265" s="20">
        <f t="shared" si="55"/>
        <v>127595519</v>
      </c>
      <c r="F265" s="20">
        <f t="shared" si="55"/>
        <v>127595519</v>
      </c>
      <c r="G265" s="20">
        <f t="shared" si="55"/>
        <v>54092519</v>
      </c>
      <c r="H265" s="20">
        <f t="shared" si="55"/>
        <v>85213621.229999989</v>
      </c>
      <c r="I265" s="20">
        <f t="shared" si="55"/>
        <v>42278516.88000001</v>
      </c>
      <c r="J265" s="20">
        <f>J17+J21+J27+J39+J42+J47+J49+J54+J62+J67+J75+J92+J96+J98+J105+J110+J115+J133+J136+J138+J151+J165+J175+J179+J182+J188+J199+J203+J210+J214+J226+J230+J236+J243+J246+J258+J264+J121+J190+J217+J248+J255+J260+J96</f>
        <v>103380.89</v>
      </c>
      <c r="K265"/>
      <c r="L265"/>
    </row>
  </sheetData>
  <mergeCells count="15">
    <mergeCell ref="A2:J2"/>
    <mergeCell ref="A3:J3"/>
    <mergeCell ref="A4:J4"/>
    <mergeCell ref="A5:J5"/>
    <mergeCell ref="A6:J6"/>
    <mergeCell ref="A265:C265"/>
    <mergeCell ref="A8:J8"/>
    <mergeCell ref="A9:A10"/>
    <mergeCell ref="B9:B10"/>
    <mergeCell ref="C9:C10"/>
    <mergeCell ref="D9:E9"/>
    <mergeCell ref="F9:G9"/>
    <mergeCell ref="H9:H10"/>
    <mergeCell ref="I9:I10"/>
    <mergeCell ref="J9:J10"/>
  </mergeCells>
  <printOptions horizontalCentered="1"/>
  <pageMargins left="0.39370078740157483" right="0.39370078740157483" top="0.74803149606299213" bottom="0.74803149606299213" header="0.51181102362204722" footer="0.51181102362204722"/>
  <pageSetup paperSize="9" scale="24" firstPageNumber="0" fitToHeight="0" orientation="portrait" horizontalDpi="300" verticalDpi="300" r:id="rId1"/>
  <headerFooter>
    <oddHeader>&amp;C&amp;P</oddHeader>
  </headerFooter>
  <rowBreaks count="1" manualBreakCount="1">
    <brk id="24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3CDDD"/>
    <pageSetUpPr fitToPage="1"/>
  </sheetPr>
  <dimension ref="A1:J18"/>
  <sheetViews>
    <sheetView view="pageBreakPreview" zoomScale="44" zoomScaleNormal="60" zoomScalePageLayoutView="44" workbookViewId="0">
      <selection activeCell="J1" sqref="J1"/>
    </sheetView>
  </sheetViews>
  <sheetFormatPr defaultRowHeight="23" x14ac:dyDescent="0.5"/>
  <cols>
    <col min="1" max="1" width="32.5" style="1" customWidth="1"/>
    <col min="2" max="2" width="78" style="1" customWidth="1"/>
    <col min="3" max="3" width="66.5" style="1" customWidth="1"/>
    <col min="4" max="7" width="34.5" style="1" customWidth="1"/>
    <col min="8" max="9" width="32" style="1" customWidth="1"/>
    <col min="10" max="10" width="33.59765625" style="1" customWidth="1"/>
    <col min="11" max="1025" width="8.796875" customWidth="1"/>
  </cols>
  <sheetData>
    <row r="1" spans="1:10" ht="35.5" x14ac:dyDescent="0.75">
      <c r="A1"/>
      <c r="B1"/>
      <c r="C1"/>
      <c r="D1"/>
      <c r="E1"/>
      <c r="F1"/>
      <c r="G1"/>
      <c r="H1" s="3"/>
      <c r="I1" s="3"/>
      <c r="J1" s="4"/>
    </row>
    <row r="2" spans="1:10" s="1" customFormat="1" ht="44.25" customHeight="1" x14ac:dyDescent="0.5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s="6" customFormat="1" ht="105" customHeight="1" x14ac:dyDescent="0.55000000000000004">
      <c r="A3" s="36" t="s">
        <v>320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s="1" customFormat="1" ht="66" customHeight="1" x14ac:dyDescent="0.5">
      <c r="A4" s="37" t="s">
        <v>1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48" customHeight="1" x14ac:dyDescent="0.3">
      <c r="A5" s="36" t="s">
        <v>2</v>
      </c>
      <c r="B5" s="36"/>
      <c r="C5" s="36"/>
      <c r="D5" s="36"/>
      <c r="E5" s="36"/>
      <c r="F5" s="36"/>
      <c r="G5" s="36"/>
      <c r="H5" s="36"/>
      <c r="I5" s="36"/>
      <c r="J5" s="36"/>
    </row>
    <row r="6" spans="1:10" ht="48" customHeight="1" x14ac:dyDescent="0.3">
      <c r="A6" s="36" t="s">
        <v>314</v>
      </c>
      <c r="B6" s="36"/>
      <c r="C6" s="36"/>
      <c r="D6" s="36"/>
      <c r="E6" s="36"/>
      <c r="F6" s="36"/>
      <c r="G6" s="36"/>
      <c r="H6" s="36"/>
      <c r="I6" s="36"/>
      <c r="J6" s="36"/>
    </row>
    <row r="7" spans="1:10" ht="13" x14ac:dyDescent="0.3">
      <c r="A7"/>
      <c r="B7"/>
      <c r="C7"/>
      <c r="D7"/>
      <c r="E7"/>
      <c r="F7"/>
      <c r="G7"/>
      <c r="H7"/>
      <c r="I7"/>
      <c r="J7"/>
    </row>
    <row r="8" spans="1:10" s="8" customFormat="1" ht="33.75" customHeight="1" x14ac:dyDescent="0.45">
      <c r="A8" s="7"/>
      <c r="B8" s="7"/>
      <c r="C8" s="7"/>
      <c r="D8" s="7"/>
      <c r="E8" s="7"/>
      <c r="F8" s="7"/>
      <c r="G8" s="7"/>
      <c r="H8" s="7"/>
      <c r="I8" s="7"/>
      <c r="J8" s="7" t="s">
        <v>4</v>
      </c>
    </row>
    <row r="9" spans="1:10" s="9" customFormat="1" ht="66" customHeight="1" x14ac:dyDescent="0.4">
      <c r="A9" s="31" t="s">
        <v>5</v>
      </c>
      <c r="B9" s="31" t="s">
        <v>6</v>
      </c>
      <c r="C9" s="32" t="s">
        <v>7</v>
      </c>
      <c r="D9" s="33" t="s">
        <v>8</v>
      </c>
      <c r="E9" s="33"/>
      <c r="F9" s="33" t="s">
        <v>9</v>
      </c>
      <c r="G9" s="33"/>
      <c r="H9" s="34" t="s">
        <v>10</v>
      </c>
      <c r="I9" s="34" t="s">
        <v>11</v>
      </c>
      <c r="J9" s="34" t="s">
        <v>12</v>
      </c>
    </row>
    <row r="10" spans="1:10" ht="119.25" customHeight="1" x14ac:dyDescent="0.3">
      <c r="A10" s="31"/>
      <c r="B10" s="31"/>
      <c r="C10" s="32"/>
      <c r="D10" s="13" t="s">
        <v>13</v>
      </c>
      <c r="E10" s="13" t="s">
        <v>14</v>
      </c>
      <c r="F10" s="13" t="s">
        <v>15</v>
      </c>
      <c r="G10" s="13" t="s">
        <v>16</v>
      </c>
      <c r="H10" s="34"/>
      <c r="I10" s="34"/>
      <c r="J10" s="34"/>
    </row>
    <row r="11" spans="1:10" ht="25.5" customHeight="1" x14ac:dyDescent="0.3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</row>
    <row r="12" spans="1:10" ht="198" x14ac:dyDescent="0.3">
      <c r="A12" s="26">
        <v>24511000000</v>
      </c>
      <c r="B12" s="16" t="s">
        <v>77</v>
      </c>
      <c r="C12" s="27" t="s">
        <v>315</v>
      </c>
      <c r="D12" s="17">
        <v>1000000</v>
      </c>
      <c r="E12" s="17">
        <v>1000000</v>
      </c>
      <c r="F12" s="17">
        <v>1000000</v>
      </c>
      <c r="G12" s="17">
        <v>1000000</v>
      </c>
      <c r="H12" s="14"/>
      <c r="I12" s="17">
        <v>1000000</v>
      </c>
      <c r="J12" s="14"/>
    </row>
    <row r="13" spans="1:10" ht="25.5" customHeight="1" x14ac:dyDescent="0.3">
      <c r="A13" s="26">
        <v>24511000000</v>
      </c>
      <c r="B13" s="19" t="s">
        <v>77</v>
      </c>
      <c r="C13" s="14"/>
      <c r="D13" s="20">
        <v>1000000</v>
      </c>
      <c r="E13" s="20">
        <v>1000000</v>
      </c>
      <c r="F13" s="20">
        <v>1000000</v>
      </c>
      <c r="G13" s="20">
        <v>1000000</v>
      </c>
      <c r="H13" s="14"/>
      <c r="I13" s="20">
        <v>1000000</v>
      </c>
      <c r="J13" s="14"/>
    </row>
    <row r="14" spans="1:10" ht="165" x14ac:dyDescent="0.3">
      <c r="A14" s="26">
        <v>24520000000</v>
      </c>
      <c r="B14" s="16" t="s">
        <v>138</v>
      </c>
      <c r="C14" s="25" t="s">
        <v>316</v>
      </c>
      <c r="D14" s="17">
        <v>1000000</v>
      </c>
      <c r="E14" s="17">
        <v>1000000</v>
      </c>
      <c r="F14" s="17">
        <v>1000000</v>
      </c>
      <c r="G14" s="17"/>
      <c r="H14" s="17">
        <v>1000000</v>
      </c>
      <c r="I14" s="17">
        <f>F14-H14-J14</f>
        <v>0</v>
      </c>
      <c r="J14" s="18"/>
    </row>
    <row r="15" spans="1:10" ht="60" x14ac:dyDescent="0.3">
      <c r="A15" s="26">
        <v>24520000000</v>
      </c>
      <c r="B15" s="21" t="s">
        <v>144</v>
      </c>
      <c r="C15" s="22"/>
      <c r="D15" s="20">
        <f>D14</f>
        <v>1000000</v>
      </c>
      <c r="E15" s="20">
        <f>E14</f>
        <v>1000000</v>
      </c>
      <c r="F15" s="20">
        <f>F14</f>
        <v>1000000</v>
      </c>
      <c r="G15" s="20">
        <f>G14</f>
        <v>0</v>
      </c>
      <c r="H15" s="20">
        <v>1000000</v>
      </c>
      <c r="I15" s="20">
        <f>I14</f>
        <v>0</v>
      </c>
      <c r="J15" s="28"/>
    </row>
    <row r="16" spans="1:10" ht="223.25" customHeight="1" x14ac:dyDescent="0.3">
      <c r="A16" s="26">
        <v>24546000000</v>
      </c>
      <c r="B16" s="16" t="s">
        <v>286</v>
      </c>
      <c r="C16" s="25" t="s">
        <v>317</v>
      </c>
      <c r="D16" s="17">
        <v>1404481</v>
      </c>
      <c r="E16" s="17">
        <v>1404481</v>
      </c>
      <c r="F16" s="17">
        <v>1404481</v>
      </c>
      <c r="G16" s="17"/>
      <c r="H16" s="17">
        <v>1404480.96</v>
      </c>
      <c r="I16" s="17">
        <f>F16-H16-J16</f>
        <v>3.7252902151951872E-11</v>
      </c>
      <c r="J16" s="17">
        <v>0.04</v>
      </c>
    </row>
    <row r="17" spans="1:10" ht="76.5" customHeight="1" x14ac:dyDescent="0.3">
      <c r="A17" s="26">
        <v>24546000000</v>
      </c>
      <c r="B17" s="21" t="s">
        <v>318</v>
      </c>
      <c r="C17" s="22"/>
      <c r="D17" s="20">
        <v>1404481</v>
      </c>
      <c r="E17" s="20">
        <f t="shared" ref="E17:J17" si="0">E16</f>
        <v>1404481</v>
      </c>
      <c r="F17" s="20">
        <f t="shared" si="0"/>
        <v>1404481</v>
      </c>
      <c r="G17" s="20">
        <f t="shared" si="0"/>
        <v>0</v>
      </c>
      <c r="H17" s="20">
        <f t="shared" si="0"/>
        <v>1404480.96</v>
      </c>
      <c r="I17" s="20">
        <f t="shared" si="0"/>
        <v>3.7252902151951872E-11</v>
      </c>
      <c r="J17" s="20">
        <f t="shared" si="0"/>
        <v>0.04</v>
      </c>
    </row>
    <row r="18" spans="1:10" ht="76.5" customHeight="1" x14ac:dyDescent="0.3">
      <c r="A18" s="29" t="s">
        <v>319</v>
      </c>
      <c r="B18" s="29"/>
      <c r="C18" s="29"/>
      <c r="D18" s="20">
        <f t="shared" ref="D18:J18" si="1">D13+D15+D17</f>
        <v>3404481</v>
      </c>
      <c r="E18" s="20">
        <f t="shared" si="1"/>
        <v>3404481</v>
      </c>
      <c r="F18" s="20">
        <f t="shared" si="1"/>
        <v>3404481</v>
      </c>
      <c r="G18" s="20">
        <f t="shared" si="1"/>
        <v>1000000</v>
      </c>
      <c r="H18" s="20">
        <f t="shared" si="1"/>
        <v>2404480.96</v>
      </c>
      <c r="I18" s="20">
        <f t="shared" si="1"/>
        <v>1000000</v>
      </c>
      <c r="J18" s="20">
        <f t="shared" si="1"/>
        <v>0.04</v>
      </c>
    </row>
  </sheetData>
  <mergeCells count="14">
    <mergeCell ref="A2:J2"/>
    <mergeCell ref="A3:J3"/>
    <mergeCell ref="A4:J4"/>
    <mergeCell ref="A5:J5"/>
    <mergeCell ref="A6:J6"/>
    <mergeCell ref="H9:H10"/>
    <mergeCell ref="I9:I10"/>
    <mergeCell ref="J9:J10"/>
    <mergeCell ref="A18:C18"/>
    <mergeCell ref="A9:A10"/>
    <mergeCell ref="B9:B10"/>
    <mergeCell ref="C9:C10"/>
    <mergeCell ref="D9:E9"/>
    <mergeCell ref="F9:G9"/>
  </mergeCells>
  <printOptions horizontalCentered="1"/>
  <pageMargins left="0.39374999999999999" right="0.39374999999999999" top="0.74791666666666701" bottom="0.74791666666666701" header="0.51180555555555496" footer="0.51180555555555496"/>
  <pageSetup paperSize="9" scale="25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29192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dod1</vt:lpstr>
      <vt:lpstr>dod2</vt:lpstr>
      <vt:lpstr>'dod1'!Область_печати</vt:lpstr>
      <vt:lpstr>'dod2'!Область_печати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Гуренко Олена Григорівна</dc:creator>
  <cp:lastModifiedBy>Артемьєва О.В..</cp:lastModifiedBy>
  <cp:revision>153</cp:revision>
  <cp:lastPrinted>2022-01-10T13:36:32Z</cp:lastPrinted>
  <dcterms:created xsi:type="dcterms:W3CDTF">2007-12-29T10:27:59Z</dcterms:created>
  <dcterms:modified xsi:type="dcterms:W3CDTF">2022-01-10T13:37:13Z</dcterms:modified>
  <dc:language>uk-UA</dc:language>
</cp:coreProperties>
</file>